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zunt\Documents\Dokumenty SSZ\Tratě\Koridory\Uzel Praha\Zvýšení trakčního výkonu Balabenka\ZD\"/>
    </mc:Choice>
  </mc:AlternateContent>
  <bookViews>
    <workbookView xWindow="0" yWindow="0" windowWidth="28800" windowHeight="14100"/>
  </bookViews>
  <sheets>
    <sheet name="SO 98-98" sheetId="1" r:id="rId1"/>
  </sheets>
  <externalReferences>
    <externalReference r:id="rId2"/>
  </externalReferences>
  <definedNames>
    <definedName name="_xlnm._FilterDatabase" localSheetId="0" hidden="1">'SO 98-98'!$A$12:$L$12</definedName>
    <definedName name="_xlnm.Print_Titles" localSheetId="0">'SO 98-98'!$9:$12</definedName>
    <definedName name="_xlnm.Print_Area" localSheetId="0">'SO 98-98'!$B$1:$L$44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40" i="1" l="1"/>
  <c r="J40" i="1"/>
  <c r="L36" i="1"/>
  <c r="J36" i="1"/>
  <c r="L32" i="1"/>
  <c r="L44" i="1" s="1"/>
  <c r="J32" i="1"/>
  <c r="L28" i="1"/>
  <c r="J28" i="1"/>
  <c r="L22" i="1"/>
  <c r="J22" i="1"/>
  <c r="L18" i="1"/>
  <c r="J18" i="1"/>
  <c r="B18" i="1"/>
  <c r="L14" i="1"/>
  <c r="B14" i="1"/>
  <c r="L9" i="1"/>
  <c r="K9" i="1"/>
  <c r="B9" i="1"/>
  <c r="F5" i="1"/>
  <c r="F4" i="1"/>
  <c r="L1" i="1"/>
  <c r="B22" i="1" l="1"/>
  <c r="B28" i="1" s="1"/>
  <c r="L26" i="1"/>
  <c r="B32" i="1" l="1"/>
  <c r="B36" i="1" l="1"/>
  <c r="B40" i="1" l="1"/>
  <c r="K2" i="1" s="1"/>
</calcChain>
</file>

<file path=xl/comments1.xml><?xml version="1.0" encoding="utf-8"?>
<comments xmlns="http://schemas.openxmlformats.org/spreadsheetml/2006/main">
  <authors>
    <author>Salavová Mariana, Ing.</author>
  </authors>
  <commentList>
    <comment ref="E4"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40" authorId="0" shape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41"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4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3" authorId="0" shapeId="0">
      <text>
        <r>
          <rPr>
            <b/>
            <i/>
            <u/>
            <sz val="10"/>
            <color indexed="81"/>
            <rFont val="Arial"/>
            <family val="2"/>
            <charset val="238"/>
          </rPr>
          <t xml:space="preserve">Technická specifikace položky :
</t>
        </r>
        <r>
          <rPr>
            <i/>
            <sz val="10"/>
            <color indexed="81"/>
            <rFont val="Arial"/>
            <family val="2"/>
            <charset val="238"/>
          </rPr>
          <t>musí zahrnovat požadavky na danou činnost, včetně odkazů na dokumentaci a  vyjádření dotčených orgánů a osob, vznesených v průběhu stavebního řízení.</t>
        </r>
        <r>
          <rPr>
            <i/>
            <sz val="9"/>
            <color indexed="81"/>
            <rFont val="Tahoma"/>
            <family val="2"/>
            <charset val="238"/>
          </rPr>
          <t xml:space="preserve">
</t>
        </r>
      </text>
    </comment>
  </commentList>
</comments>
</file>

<file path=xl/sharedStrings.xml><?xml version="1.0" encoding="utf-8"?>
<sst xmlns="http://schemas.openxmlformats.org/spreadsheetml/2006/main" count="120" uniqueCount="76">
  <si>
    <t>SOPS/PR/2018/06/01</t>
  </si>
  <si>
    <t>SOUPIS PRACÍ / ROZPOČET</t>
  </si>
  <si>
    <t>Stavba:</t>
  </si>
  <si>
    <t>Zvýšení trakčního výkonu TNS Balabenka</t>
  </si>
  <si>
    <t>CELKEM:</t>
  </si>
  <si>
    <t>SO/PS:</t>
  </si>
  <si>
    <t>SO 98-98</t>
  </si>
  <si>
    <t>Všeobecný objekt</t>
  </si>
  <si>
    <t>Kategorie monitoringu:</t>
  </si>
  <si>
    <t>E.3.2</t>
  </si>
  <si>
    <t>Klasifikace SO/PS:</t>
  </si>
  <si>
    <t>Stupeň dokumentace:</t>
  </si>
  <si>
    <t>Stádium 3</t>
  </si>
  <si>
    <t>ISPROFIN:</t>
  </si>
  <si>
    <t>Majetek:</t>
  </si>
  <si>
    <t>SŽDC s.o.</t>
  </si>
  <si>
    <t>Označení (S-kód):</t>
  </si>
  <si>
    <t>S631500693</t>
  </si>
  <si>
    <t>Zahájení realizace SO/PS:</t>
  </si>
  <si>
    <t>Zpracovatel:</t>
  </si>
  <si>
    <t>Cenová úroveň:</t>
  </si>
  <si>
    <t>Ukončení realizace SO/PS.</t>
  </si>
  <si>
    <t>Obchodní název firmy/společnosti, v případě fyzické osoby podnikající  IČO</t>
  </si>
  <si>
    <t>Titul Jméno Příjmení</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</si>
  <si>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</si>
  <si>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</si>
  <si>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</si>
  <si>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</si>
  <si>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</si>
  <si>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</si>
  <si>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</si>
  <si>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</si>
  <si>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</si>
  <si>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</si>
  <si>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</si>
  <si>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</si>
  <si>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</si>
  <si>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</si>
  <si>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</si>
  <si>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</si>
  <si>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</si>
  <si>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</si>
  <si>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</si>
  <si>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</si>
  <si>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</si>
  <si>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</si>
  <si>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</si>
  <si>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</si>
  <si>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</si>
  <si>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</si>
  <si>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</si>
  <si>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</si>
  <si>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stavby</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</si>
  <si>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</si>
  <si>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</si>
  <si>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</si>
  <si>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</si>
  <si>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</si>
  <si>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</si>
  <si>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</si>
  <si>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</si>
  <si>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</si>
  <si>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</si>
  <si>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</si>
  <si>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</si>
  <si>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</si>
  <si>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</si>
  <si>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</si>
  <si>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</si>
  <si>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Publicita</t>
  </si>
  <si>
    <t>Zajištění propagace stavby dle podmínek poskytovatele dotace</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</si>
  <si>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</si>
  <si>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</si>
  <si>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Korozní měření</t>
  </si>
  <si>
    <t>Položka zahrnuje veškeré činnosti nezbytné pro zpracování korozního měření.</t>
  </si>
  <si>
    <t>Technická specifikace položky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</si>
</sst>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0.00\ &quot;Kč&quot;;\-#,##0.00\ &quot;Kč&quot;"/>
    <numFmt numFmtId="164" formatCode="m\/yyyy"/>
    <numFmt numFmtId="165" formatCode="#,##0.000"/>
    <numFmt numFmtId="166" formatCode="#,##0.00\ &quot;Kč&quot;"/>
  </numFmts>
  <fonts count="42" x14ac:knownFonts="1">
    <font>
      <sz val="11"/>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sz val="11"/>
      <color rgb="FF676A6C"/>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10"/>
      <name val="Arial"/>
      <family val="2"/>
      <charset val="238"/>
    </font>
    <font>
      <sz val="8"/>
      <name val="Arial"/>
      <family val="2"/>
      <charset val="238"/>
    </font>
    <font>
      <b/>
      <sz val="8"/>
      <name val="Arial"/>
      <family val="2"/>
      <charset val="238"/>
    </font>
    <font>
      <i/>
      <sz val="8"/>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sz val="9"/>
      <color indexed="81"/>
      <name val="Tahoma"/>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i/>
      <sz val="9"/>
      <color indexed="81"/>
      <name val="Tahoma"/>
      <family val="2"/>
      <charset val="238"/>
    </font>
  </fonts>
  <fills count="10">
    <fill>
      <patternFill patternType="none"/>
    </fill>
    <fill>
      <patternFill patternType="gray125"/>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theme="0"/>
        <bgColor indexed="64"/>
      </patternFill>
    </fill>
    <fill>
      <patternFill patternType="solid">
        <fgColor rgb="FFFFC000"/>
        <bgColor indexed="64"/>
      </patternFill>
    </fill>
  </fills>
  <borders count="51">
    <border>
      <left/>
      <right/>
      <top/>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n">
        <color auto="1"/>
      </right>
      <top style="thick">
        <color auto="1"/>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right/>
      <top style="thin">
        <color indexed="64"/>
      </top>
      <bottom/>
      <diagonal/>
    </border>
    <border>
      <left/>
      <right style="thick">
        <color auto="1"/>
      </right>
      <top style="thin">
        <color indexed="64"/>
      </top>
      <bottom/>
      <diagonal/>
    </border>
    <border>
      <left style="thick">
        <color auto="1"/>
      </left>
      <right/>
      <top style="thick">
        <color auto="1"/>
      </top>
      <bottom/>
      <diagonal/>
    </border>
    <border>
      <left/>
      <right/>
      <top style="thick">
        <color auto="1"/>
      </top>
      <bottom/>
      <diagonal/>
    </border>
    <border>
      <left style="thick">
        <color auto="1"/>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ck">
        <color auto="1"/>
      </top>
      <bottom style="thin">
        <color indexed="64"/>
      </bottom>
      <diagonal/>
    </border>
    <border>
      <left/>
      <right style="hair">
        <color auto="1"/>
      </right>
      <top style="thick">
        <color auto="1"/>
      </top>
      <bottom style="thin">
        <color indexed="64"/>
      </bottom>
      <diagonal/>
    </border>
    <border>
      <left/>
      <right style="thick">
        <color auto="1"/>
      </right>
      <top style="thick">
        <color auto="1"/>
      </top>
      <bottom style="thin">
        <color auto="1"/>
      </bottom>
      <diagonal/>
    </border>
    <border>
      <left style="thin">
        <color indexed="64"/>
      </left>
      <right/>
      <top/>
      <bottom style="thin">
        <color indexed="64"/>
      </bottom>
      <diagonal/>
    </border>
    <border>
      <left/>
      <right style="thick">
        <color auto="1"/>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ck">
        <color indexed="64"/>
      </left>
      <right/>
      <top/>
      <bottom/>
      <diagonal/>
    </border>
    <border>
      <left/>
      <right style="thin">
        <color indexed="64"/>
      </right>
      <top/>
      <bottom/>
      <diagonal/>
    </border>
    <border>
      <left style="thin">
        <color indexed="64"/>
      </left>
      <right/>
      <top/>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2">
    <xf numFmtId="0" fontId="0" fillId="0" borderId="0"/>
    <xf numFmtId="0" fontId="21" fillId="0" borderId="0">
      <alignment vertical="center"/>
    </xf>
  </cellStyleXfs>
  <cellXfs count="130">
    <xf numFmtId="0" fontId="0" fillId="0" borderId="0" xfId="0"/>
    <xf numFmtId="0" fontId="1" fillId="0" borderId="0" xfId="0" applyFont="1" applyAlignment="1" applyProtection="1">
      <alignment vertical="center"/>
      <protection hidden="1"/>
    </xf>
    <xf numFmtId="0" fontId="3" fillId="0" borderId="2" xfId="0" applyFont="1" applyFill="1" applyBorder="1" applyAlignment="1" applyProtection="1">
      <alignment vertical="center" wrapText="1"/>
      <protection hidden="1"/>
    </xf>
    <xf numFmtId="0" fontId="3" fillId="0" borderId="3" xfId="0" applyFont="1" applyFill="1" applyBorder="1" applyAlignment="1" applyProtection="1">
      <alignment vertical="center" wrapText="1"/>
      <protection hidden="1"/>
    </xf>
    <xf numFmtId="49" fontId="3" fillId="0" borderId="4" xfId="0" applyNumberFormat="1" applyFont="1" applyFill="1" applyBorder="1" applyAlignment="1" applyProtection="1">
      <alignment vertical="center"/>
      <protection hidden="1"/>
    </xf>
    <xf numFmtId="0" fontId="3" fillId="0" borderId="5" xfId="0" applyNumberFormat="1" applyFont="1" applyFill="1" applyBorder="1" applyAlignment="1" applyProtection="1">
      <alignment vertical="center"/>
      <protection hidden="1"/>
    </xf>
    <xf numFmtId="49" fontId="3" fillId="0" borderId="6" xfId="0" applyNumberFormat="1" applyFont="1" applyFill="1" applyBorder="1" applyAlignment="1" applyProtection="1">
      <alignment horizontal="right" vertical="center"/>
      <protection hidden="1"/>
    </xf>
    <xf numFmtId="0" fontId="4" fillId="0" borderId="0" xfId="0" applyFont="1" applyAlignment="1" applyProtection="1">
      <alignment vertical="center" wrapText="1"/>
      <protection hidden="1"/>
    </xf>
    <xf numFmtId="49" fontId="5" fillId="0" borderId="8" xfId="0" applyNumberFormat="1" applyFont="1" applyFill="1" applyBorder="1" applyAlignment="1" applyProtection="1">
      <alignment horizontal="left" vertical="top"/>
    </xf>
    <xf numFmtId="49" fontId="5" fillId="0" borderId="8" xfId="0" applyNumberFormat="1" applyFont="1" applyFill="1" applyBorder="1" applyAlignment="1" applyProtection="1">
      <alignment vertical="top" wrapText="1"/>
    </xf>
    <xf numFmtId="49" fontId="6" fillId="0" borderId="8" xfId="0" applyNumberFormat="1" applyFont="1" applyFill="1" applyBorder="1" applyAlignment="1" applyProtection="1">
      <alignment vertical="top" wrapText="1"/>
      <protection locked="0"/>
    </xf>
    <xf numFmtId="49" fontId="5" fillId="0" borderId="8" xfId="0" applyNumberFormat="1" applyFont="1" applyFill="1" applyBorder="1" applyAlignment="1" applyProtection="1">
      <alignment vertical="top" wrapText="1"/>
      <protection hidden="1"/>
    </xf>
    <xf numFmtId="49" fontId="5" fillId="0" borderId="9" xfId="0" applyNumberFormat="1" applyFont="1" applyFill="1" applyBorder="1" applyAlignment="1" applyProtection="1">
      <alignment vertical="top" wrapText="1"/>
      <protection hidden="1"/>
    </xf>
    <xf numFmtId="0" fontId="7" fillId="0" borderId="12" xfId="0" applyFont="1" applyFill="1" applyBorder="1" applyAlignment="1" applyProtection="1">
      <alignment vertical="top"/>
      <protection hidden="1"/>
    </xf>
    <xf numFmtId="0" fontId="7" fillId="0" borderId="13" xfId="0" applyFont="1" applyFill="1" applyBorder="1" applyAlignment="1" applyProtection="1">
      <alignment vertical="top"/>
      <protection hidden="1"/>
    </xf>
    <xf numFmtId="49" fontId="9" fillId="0" borderId="13" xfId="0" applyNumberFormat="1" applyFont="1" applyFill="1" applyBorder="1" applyAlignment="1" applyProtection="1">
      <alignment vertical="top" wrapText="1"/>
      <protection locked="0"/>
    </xf>
    <xf numFmtId="49" fontId="7" fillId="0" borderId="13" xfId="0" applyNumberFormat="1" applyFont="1" applyFill="1" applyBorder="1" applyAlignment="1" applyProtection="1">
      <alignment vertical="top"/>
      <protection hidden="1"/>
    </xf>
    <xf numFmtId="49" fontId="7" fillId="0" borderId="14" xfId="0" applyNumberFormat="1" applyFont="1" applyFill="1" applyBorder="1" applyAlignment="1" applyProtection="1">
      <alignment vertical="top"/>
      <protection hidden="1"/>
    </xf>
    <xf numFmtId="0" fontId="10" fillId="3" borderId="15" xfId="0" applyFont="1" applyFill="1" applyBorder="1" applyAlignment="1" applyProtection="1">
      <alignment vertical="center"/>
      <protection hidden="1"/>
    </xf>
    <xf numFmtId="0" fontId="10" fillId="4" borderId="5" xfId="0" applyFont="1" applyFill="1" applyBorder="1" applyAlignment="1" applyProtection="1">
      <alignment vertical="center"/>
      <protection hidden="1"/>
    </xf>
    <xf numFmtId="49" fontId="12" fillId="0" borderId="13" xfId="0" applyNumberFormat="1" applyFont="1" applyFill="1" applyBorder="1" applyAlignment="1" applyProtection="1">
      <alignment vertical="center" wrapText="1"/>
      <protection locked="0"/>
    </xf>
    <xf numFmtId="0" fontId="13" fillId="0" borderId="13" xfId="0" applyNumberFormat="1" applyFont="1" applyFill="1" applyBorder="1" applyAlignment="1" applyProtection="1">
      <alignment vertical="center" wrapText="1"/>
      <protection hidden="1"/>
    </xf>
    <xf numFmtId="49" fontId="13" fillId="0" borderId="13" xfId="0" applyNumberFormat="1" applyFont="1" applyFill="1" applyBorder="1" applyAlignment="1" applyProtection="1">
      <alignment vertical="center" wrapText="1"/>
      <protection locked="0"/>
    </xf>
    <xf numFmtId="49" fontId="13" fillId="0" borderId="18" xfId="0" applyNumberFormat="1" applyFont="1" applyFill="1" applyBorder="1" applyAlignment="1" applyProtection="1">
      <alignment vertical="center" wrapText="1"/>
      <protection locked="0"/>
    </xf>
    <xf numFmtId="0" fontId="12" fillId="0" borderId="20" xfId="0" applyFont="1" applyFill="1" applyBorder="1" applyAlignment="1" applyProtection="1">
      <alignment vertical="center"/>
      <protection locked="0"/>
    </xf>
    <xf numFmtId="0" fontId="12" fillId="0" borderId="21" xfId="0" applyFont="1" applyFill="1" applyBorder="1" applyAlignment="1" applyProtection="1">
      <alignment horizontal="left" vertical="center"/>
      <protection locked="0"/>
    </xf>
    <xf numFmtId="0" fontId="11" fillId="0" borderId="12" xfId="0" applyFont="1" applyFill="1" applyBorder="1" applyAlignment="1" applyProtection="1">
      <alignment vertical="center"/>
      <protection hidden="1"/>
    </xf>
    <xf numFmtId="0" fontId="11" fillId="0" borderId="13" xfId="0" applyFont="1" applyFill="1" applyBorder="1" applyAlignment="1" applyProtection="1">
      <alignment vertical="center"/>
      <protection hidden="1"/>
    </xf>
    <xf numFmtId="0" fontId="14" fillId="0" borderId="13" xfId="0" applyFont="1" applyBorder="1"/>
    <xf numFmtId="0" fontId="13" fillId="0" borderId="23" xfId="0" applyFont="1" applyFill="1" applyBorder="1" applyAlignment="1" applyProtection="1">
      <alignment vertical="center"/>
      <protection locked="0"/>
    </xf>
    <xf numFmtId="49" fontId="12" fillId="0" borderId="13" xfId="0" applyNumberFormat="1" applyFont="1" applyFill="1" applyBorder="1" applyAlignment="1" applyProtection="1">
      <alignment vertical="center"/>
      <protection locked="0"/>
    </xf>
    <xf numFmtId="0" fontId="14" fillId="0" borderId="0" xfId="0" applyFont="1"/>
    <xf numFmtId="0" fontId="16" fillId="0" borderId="0" xfId="0" applyFont="1" applyAlignment="1">
      <alignment horizontal="center"/>
    </xf>
    <xf numFmtId="164" fontId="12" fillId="0" borderId="24" xfId="0" applyNumberFormat="1" applyFont="1" applyFill="1" applyBorder="1" applyAlignment="1" applyProtection="1">
      <alignment horizontal="left" vertical="center"/>
      <protection locked="0"/>
    </xf>
    <xf numFmtId="0" fontId="12" fillId="0" borderId="13" xfId="0" applyNumberFormat="1" applyFont="1" applyFill="1" applyBorder="1" applyAlignment="1" applyProtection="1">
      <alignment vertical="center"/>
      <protection locked="0"/>
    </xf>
    <xf numFmtId="0" fontId="13" fillId="0" borderId="23" xfId="0" applyNumberFormat="1" applyFont="1" applyFill="1" applyBorder="1" applyAlignment="1" applyProtection="1">
      <alignment vertical="center"/>
      <protection locked="0"/>
    </xf>
    <xf numFmtId="0" fontId="17" fillId="0" borderId="0" xfId="0" applyFont="1" applyAlignment="1">
      <alignment horizontal="center"/>
    </xf>
    <xf numFmtId="164" fontId="12" fillId="0" borderId="28" xfId="0" applyNumberFormat="1" applyFont="1" applyFill="1" applyBorder="1" applyAlignment="1" applyProtection="1">
      <alignment horizontal="left" vertical="center"/>
      <protection locked="0"/>
    </xf>
    <xf numFmtId="164" fontId="18" fillId="0" borderId="29" xfId="0" applyNumberFormat="1" applyFont="1" applyFill="1" applyBorder="1" applyAlignment="1" applyProtection="1">
      <alignment horizontal="left" vertical="center" wrapText="1"/>
      <protection locked="0"/>
    </xf>
    <xf numFmtId="14" fontId="12" fillId="0" borderId="30" xfId="0" applyNumberFormat="1" applyFont="1" applyFill="1" applyBorder="1" applyAlignment="1" applyProtection="1">
      <alignment vertical="center"/>
      <protection locked="0"/>
    </xf>
    <xf numFmtId="14" fontId="13" fillId="0" borderId="31" xfId="0" applyNumberFormat="1" applyFont="1" applyFill="1" applyBorder="1" applyAlignment="1" applyProtection="1">
      <alignment vertical="center"/>
      <protection locked="0"/>
    </xf>
    <xf numFmtId="0" fontId="19" fillId="6" borderId="33" xfId="0" applyFont="1" applyFill="1" applyBorder="1" applyAlignment="1" applyProtection="1">
      <alignment horizontal="right" vertical="center"/>
      <protection hidden="1"/>
    </xf>
    <xf numFmtId="3" fontId="19" fillId="6" borderId="34" xfId="0" applyNumberFormat="1" applyFont="1" applyFill="1" applyBorder="1" applyAlignment="1" applyProtection="1">
      <alignment horizontal="left" vertical="center"/>
      <protection hidden="1"/>
    </xf>
    <xf numFmtId="0" fontId="20" fillId="6" borderId="38" xfId="0" applyFont="1" applyFill="1" applyBorder="1" applyAlignment="1" applyProtection="1">
      <alignment horizontal="center" vertical="center"/>
      <protection hidden="1"/>
    </xf>
    <xf numFmtId="0" fontId="20" fillId="6" borderId="39" xfId="0" applyFont="1" applyFill="1" applyBorder="1" applyAlignment="1" applyProtection="1">
      <alignment horizontal="center" vertical="center"/>
      <protection hidden="1"/>
    </xf>
    <xf numFmtId="0" fontId="1" fillId="7" borderId="0" xfId="0" applyFont="1" applyFill="1" applyAlignment="1" applyProtection="1">
      <alignment vertical="center"/>
      <protection locked="0"/>
    </xf>
    <xf numFmtId="0" fontId="13" fillId="7" borderId="40" xfId="0" applyFont="1" applyFill="1" applyBorder="1" applyAlignment="1" applyProtection="1">
      <alignment vertical="center"/>
      <protection locked="0"/>
    </xf>
    <xf numFmtId="0" fontId="13" fillId="7" borderId="41" xfId="0" applyFont="1" applyFill="1" applyBorder="1" applyAlignment="1" applyProtection="1">
      <alignment horizontal="center" vertical="center"/>
      <protection locked="0"/>
    </xf>
    <xf numFmtId="0" fontId="13" fillId="7" borderId="41" xfId="0" applyFont="1" applyFill="1" applyBorder="1" applyAlignment="1" applyProtection="1">
      <alignment vertical="center"/>
      <protection locked="0"/>
    </xf>
    <xf numFmtId="0" fontId="13" fillId="7" borderId="41" xfId="0" applyFont="1" applyFill="1" applyBorder="1" applyAlignment="1" applyProtection="1">
      <alignment horizontal="left" vertical="center"/>
      <protection locked="0"/>
    </xf>
    <xf numFmtId="0" fontId="13" fillId="7" borderId="42" xfId="0" applyFont="1" applyFill="1" applyBorder="1" applyAlignment="1" applyProtection="1">
      <alignment horizontal="center" vertical="center"/>
      <protection locked="0"/>
    </xf>
    <xf numFmtId="0" fontId="1" fillId="0" borderId="0" xfId="0" applyFont="1" applyAlignment="1" applyProtection="1">
      <alignment vertical="center"/>
      <protection locked="0"/>
    </xf>
    <xf numFmtId="0" fontId="1" fillId="0" borderId="0" xfId="0" applyFont="1" applyFill="1" applyAlignment="1" applyProtection="1">
      <alignment vertical="center"/>
      <protection locked="0"/>
    </xf>
    <xf numFmtId="0" fontId="1" fillId="8" borderId="43" xfId="0" applyFont="1" applyFill="1" applyBorder="1" applyAlignment="1" applyProtection="1">
      <alignment horizontal="center" vertical="center"/>
    </xf>
    <xf numFmtId="49" fontId="1" fillId="0" borderId="44" xfId="0" applyNumberFormat="1" applyFont="1" applyFill="1" applyBorder="1" applyAlignment="1" applyProtection="1">
      <alignment horizontal="center" vertical="center"/>
      <protection locked="0"/>
    </xf>
    <xf numFmtId="0" fontId="1" fillId="8" borderId="44" xfId="0" applyFont="1" applyFill="1" applyBorder="1" applyAlignment="1" applyProtection="1">
      <alignment horizontal="center" vertical="center"/>
      <protection locked="0"/>
    </xf>
    <xf numFmtId="0" fontId="1" fillId="0" borderId="44" xfId="0" applyFont="1" applyFill="1" applyBorder="1" applyAlignment="1" applyProtection="1">
      <alignment horizontal="center" vertical="center"/>
      <protection locked="0"/>
    </xf>
    <xf numFmtId="0" fontId="22" fillId="0" borderId="44" xfId="1" applyNumberFormat="1" applyFont="1" applyFill="1" applyBorder="1" applyAlignment="1" applyProtection="1">
      <alignment horizontal="left" vertical="center" wrapText="1"/>
      <protection locked="0"/>
    </xf>
    <xf numFmtId="165" fontId="1" fillId="0" borderId="44" xfId="0" applyNumberFormat="1" applyFont="1" applyFill="1" applyBorder="1" applyAlignment="1" applyProtection="1">
      <alignment horizontal="center" vertical="center"/>
      <protection locked="0"/>
    </xf>
    <xf numFmtId="2" fontId="1" fillId="0" borderId="44" xfId="0" applyNumberFormat="1" applyFont="1" applyFill="1" applyBorder="1" applyAlignment="1" applyProtection="1">
      <alignment horizontal="center" vertical="center"/>
      <protection locked="0"/>
    </xf>
    <xf numFmtId="4" fontId="23" fillId="0" borderId="44" xfId="1" applyNumberFormat="1" applyFont="1" applyFill="1" applyBorder="1" applyAlignment="1" applyProtection="1">
      <alignment horizontal="center" vertical="center"/>
      <protection locked="0"/>
    </xf>
    <xf numFmtId="166" fontId="23" fillId="0" borderId="45" xfId="1" applyNumberFormat="1" applyFont="1" applyFill="1" applyBorder="1" applyAlignment="1" applyProtection="1">
      <alignment horizontal="right" vertical="center"/>
    </xf>
    <xf numFmtId="0" fontId="1" fillId="0" borderId="27" xfId="0" applyFont="1" applyBorder="1" applyAlignment="1" applyProtection="1">
      <alignment vertical="center"/>
      <protection locked="0"/>
    </xf>
    <xf numFmtId="0" fontId="1" fillId="0" borderId="0" xfId="0" applyFont="1" applyBorder="1" applyAlignment="1" applyProtection="1">
      <alignment vertical="center"/>
      <protection locked="0"/>
    </xf>
    <xf numFmtId="0" fontId="22" fillId="0" borderId="46" xfId="1" applyNumberFormat="1" applyFont="1" applyFill="1" applyBorder="1" applyAlignment="1" applyProtection="1">
      <alignment horizontal="left" vertical="center" wrapText="1"/>
      <protection locked="0"/>
    </xf>
    <xf numFmtId="0" fontId="1" fillId="0" borderId="0" xfId="0" applyFont="1" applyBorder="1" applyAlignment="1" applyProtection="1">
      <alignment horizontal="center" vertical="center"/>
      <protection locked="0"/>
    </xf>
    <xf numFmtId="0" fontId="1" fillId="0" borderId="47" xfId="0" applyFont="1" applyBorder="1" applyAlignment="1" applyProtection="1">
      <alignment horizontal="center" vertical="center"/>
      <protection locked="0"/>
    </xf>
    <xf numFmtId="0" fontId="24" fillId="0" borderId="36" xfId="1" applyNumberFormat="1" applyFont="1" applyFill="1" applyBorder="1" applyAlignment="1" applyProtection="1">
      <alignment horizontal="left" vertical="center" wrapText="1" shrinkToFit="1"/>
      <protection locked="0"/>
    </xf>
    <xf numFmtId="0" fontId="1" fillId="0" borderId="48" xfId="0" applyFont="1" applyBorder="1" applyAlignment="1" applyProtection="1">
      <alignment vertical="center"/>
      <protection locked="0"/>
    </xf>
    <xf numFmtId="0" fontId="1" fillId="0" borderId="49" xfId="0" applyFont="1" applyBorder="1" applyAlignment="1" applyProtection="1">
      <alignment vertical="center"/>
      <protection locked="0"/>
    </xf>
    <xf numFmtId="0" fontId="22" fillId="0" borderId="38" xfId="1" applyNumberFormat="1" applyFont="1" applyFill="1" applyBorder="1" applyAlignment="1" applyProtection="1">
      <alignment horizontal="left" vertical="center" wrapText="1" shrinkToFit="1"/>
      <protection locked="0"/>
    </xf>
    <xf numFmtId="0" fontId="1" fillId="0" borderId="49" xfId="0" applyFont="1" applyBorder="1" applyAlignment="1" applyProtection="1">
      <alignment horizontal="center" vertical="center"/>
      <protection locked="0"/>
    </xf>
    <xf numFmtId="0" fontId="1" fillId="0" borderId="50" xfId="0" applyFont="1" applyBorder="1" applyAlignment="1" applyProtection="1">
      <alignment horizontal="center" vertical="center"/>
      <protection locked="0"/>
    </xf>
    <xf numFmtId="0" fontId="1" fillId="8" borderId="43" xfId="0" applyFont="1" applyFill="1" applyBorder="1" applyAlignment="1" applyProtection="1">
      <alignment horizontal="center" vertical="center"/>
      <protection locked="0"/>
    </xf>
    <xf numFmtId="166" fontId="23" fillId="0" borderId="45" xfId="1" applyNumberFormat="1" applyFont="1" applyFill="1" applyBorder="1" applyAlignment="1" applyProtection="1">
      <alignment horizontal="right" vertical="center"/>
      <protection locked="0"/>
    </xf>
    <xf numFmtId="0" fontId="1" fillId="9" borderId="0" xfId="0" applyFont="1" applyFill="1" applyAlignment="1" applyProtection="1">
      <alignment vertical="center"/>
      <protection locked="0"/>
    </xf>
    <xf numFmtId="0" fontId="13" fillId="9" borderId="40" xfId="0" applyFont="1" applyFill="1" applyBorder="1" applyAlignment="1" applyProtection="1">
      <alignment vertical="center"/>
      <protection locked="0"/>
    </xf>
    <xf numFmtId="0" fontId="13" fillId="9" borderId="41" xfId="0" applyFont="1" applyFill="1" applyBorder="1" applyAlignment="1" applyProtection="1">
      <alignment horizontal="center" vertical="center"/>
      <protection locked="0"/>
    </xf>
    <xf numFmtId="0" fontId="13" fillId="9" borderId="41" xfId="0" applyFont="1" applyFill="1" applyBorder="1" applyAlignment="1" applyProtection="1">
      <alignment vertical="center"/>
      <protection locked="0"/>
    </xf>
    <xf numFmtId="0" fontId="13" fillId="9" borderId="41" xfId="0" applyFont="1" applyFill="1" applyBorder="1" applyAlignment="1" applyProtection="1">
      <alignment horizontal="left" vertical="center"/>
      <protection locked="0"/>
    </xf>
    <xf numFmtId="166" fontId="13" fillId="9" borderId="42" xfId="0" applyNumberFormat="1" applyFont="1" applyFill="1" applyBorder="1" applyAlignment="1" applyProtection="1">
      <alignment horizontal="center" vertical="center"/>
      <protection locked="0"/>
    </xf>
    <xf numFmtId="0" fontId="1" fillId="0" borderId="0" xfId="0" applyFont="1" applyProtection="1">
      <protection locked="0"/>
    </xf>
    <xf numFmtId="0" fontId="1" fillId="0" borderId="0" xfId="0" applyFont="1" applyFill="1" applyAlignment="1" applyProtection="1">
      <alignment vertical="center"/>
    </xf>
    <xf numFmtId="0" fontId="22" fillId="0" borderId="44" xfId="1" applyFont="1" applyBorder="1" applyAlignment="1" applyProtection="1">
      <alignment horizontal="left" vertical="center" wrapText="1"/>
      <protection locked="0"/>
    </xf>
    <xf numFmtId="0" fontId="22" fillId="0" borderId="46" xfId="1" applyFont="1" applyBorder="1" applyAlignment="1" applyProtection="1">
      <alignment horizontal="left" vertical="center" wrapText="1"/>
      <protection locked="0"/>
    </xf>
    <xf numFmtId="0" fontId="24" fillId="0" borderId="36" xfId="1" applyFont="1" applyBorder="1" applyAlignment="1" applyProtection="1">
      <alignment horizontal="left" vertical="center" wrapText="1" shrinkToFit="1"/>
      <protection locked="0"/>
    </xf>
    <xf numFmtId="0" fontId="22" fillId="0" borderId="38" xfId="1" applyFont="1" applyBorder="1" applyAlignment="1" applyProtection="1">
      <alignment horizontal="left" vertical="center" wrapText="1" shrinkToFit="1"/>
      <protection locked="0"/>
    </xf>
    <xf numFmtId="0" fontId="1" fillId="0" borderId="0" xfId="0" applyFont="1" applyAlignment="1" applyProtection="1">
      <alignment horizontal="center"/>
      <protection locked="0"/>
    </xf>
    <xf numFmtId="0" fontId="20" fillId="6" borderId="26" xfId="0" applyFont="1" applyFill="1" applyBorder="1" applyAlignment="1" applyProtection="1">
      <alignment horizontal="center" vertical="center" wrapText="1"/>
      <protection hidden="1"/>
    </xf>
    <xf numFmtId="0" fontId="20" fillId="6" borderId="23" xfId="0" applyFont="1" applyFill="1" applyBorder="1" applyAlignment="1" applyProtection="1">
      <alignment horizontal="center" vertical="center" wrapText="1"/>
      <protection hidden="1"/>
    </xf>
    <xf numFmtId="49" fontId="19" fillId="6" borderId="32" xfId="0" applyNumberFormat="1" applyFont="1" applyFill="1" applyBorder="1" applyAlignment="1" applyProtection="1">
      <alignment horizontal="left" vertical="center"/>
      <protection hidden="1"/>
    </xf>
    <xf numFmtId="0" fontId="19" fillId="6" borderId="33" xfId="0" applyFont="1" applyFill="1" applyBorder="1" applyAlignment="1" applyProtection="1">
      <alignment horizontal="left" vertical="center"/>
      <protection hidden="1"/>
    </xf>
    <xf numFmtId="0" fontId="20" fillId="6" borderId="35" xfId="0" applyFont="1" applyFill="1" applyBorder="1" applyAlignment="1" applyProtection="1">
      <alignment horizontal="center" vertical="center" wrapText="1"/>
      <protection hidden="1"/>
    </xf>
    <xf numFmtId="0" fontId="20" fillId="6" borderId="37" xfId="0" applyFont="1" applyFill="1" applyBorder="1" applyAlignment="1" applyProtection="1">
      <alignment horizontal="center" vertical="center" wrapText="1"/>
      <protection hidden="1"/>
    </xf>
    <xf numFmtId="0" fontId="20" fillId="6" borderId="36" xfId="0" applyFont="1" applyFill="1" applyBorder="1" applyAlignment="1" applyProtection="1">
      <alignment horizontal="center" vertical="center" wrapText="1"/>
      <protection hidden="1"/>
    </xf>
    <xf numFmtId="0" fontId="20" fillId="6" borderId="38" xfId="0" applyFont="1" applyFill="1" applyBorder="1" applyAlignment="1" applyProtection="1">
      <alignment horizontal="center" vertical="center" wrapText="1"/>
      <protection hidden="1"/>
    </xf>
    <xf numFmtId="0" fontId="20" fillId="6" borderId="36" xfId="0" applyFont="1" applyFill="1" applyBorder="1" applyAlignment="1" applyProtection="1">
      <alignment horizontal="center" vertical="center"/>
      <protection hidden="1"/>
    </xf>
    <xf numFmtId="0" fontId="20" fillId="6" borderId="38" xfId="0" applyFont="1" applyFill="1" applyBorder="1" applyAlignment="1" applyProtection="1">
      <alignment horizontal="center" vertical="center"/>
      <protection hidden="1"/>
    </xf>
    <xf numFmtId="0" fontId="11" fillId="0" borderId="7" xfId="0" applyFont="1" applyFill="1" applyBorder="1" applyAlignment="1" applyProtection="1">
      <alignment horizontal="left" vertical="center"/>
      <protection hidden="1"/>
    </xf>
    <xf numFmtId="0" fontId="11" fillId="0" borderId="8" xfId="0" applyFont="1" applyFill="1" applyBorder="1" applyAlignment="1" applyProtection="1">
      <alignment horizontal="left" vertical="center"/>
      <protection hidden="1"/>
    </xf>
    <xf numFmtId="164" fontId="13" fillId="0" borderId="25" xfId="0" applyNumberFormat="1" applyFont="1" applyFill="1" applyBorder="1" applyAlignment="1" applyProtection="1">
      <alignment horizontal="left" vertical="center"/>
      <protection hidden="1"/>
    </xf>
    <xf numFmtId="164" fontId="13" fillId="0" borderId="8" xfId="0" applyNumberFormat="1" applyFont="1" applyFill="1" applyBorder="1" applyAlignment="1" applyProtection="1">
      <alignment horizontal="left" vertical="center"/>
      <protection hidden="1"/>
    </xf>
    <xf numFmtId="164" fontId="13" fillId="0" borderId="24" xfId="0" applyNumberFormat="1" applyFont="1" applyFill="1" applyBorder="1" applyAlignment="1" applyProtection="1">
      <alignment horizontal="left" vertical="center"/>
      <protection hidden="1"/>
    </xf>
    <xf numFmtId="0" fontId="11" fillId="0" borderId="26" xfId="0" applyFont="1" applyFill="1" applyBorder="1" applyAlignment="1" applyProtection="1">
      <alignment horizontal="left" vertical="center"/>
      <protection hidden="1"/>
    </xf>
    <xf numFmtId="0" fontId="11" fillId="0" borderId="13" xfId="0" applyFont="1" applyFill="1" applyBorder="1" applyAlignment="1" applyProtection="1">
      <alignment horizontal="left" vertical="center"/>
      <protection hidden="1"/>
    </xf>
    <xf numFmtId="0" fontId="11" fillId="0" borderId="27" xfId="0" applyFont="1" applyFill="1" applyBorder="1" applyAlignment="1" applyProtection="1">
      <alignment horizontal="left" vertical="center"/>
      <protection hidden="1"/>
    </xf>
    <xf numFmtId="0" fontId="11" fillId="0" borderId="0" xfId="0" applyFont="1" applyFill="1" applyBorder="1" applyAlignment="1" applyProtection="1">
      <alignment horizontal="left" vertical="center"/>
      <protection hidden="1"/>
    </xf>
    <xf numFmtId="49" fontId="18" fillId="0" borderId="0" xfId="0" applyNumberFormat="1" applyFont="1" applyFill="1" applyBorder="1" applyAlignment="1" applyProtection="1">
      <alignment horizontal="left" vertical="center"/>
      <protection locked="0"/>
    </xf>
    <xf numFmtId="49" fontId="18" fillId="0" borderId="28" xfId="0" applyNumberFormat="1" applyFont="1" applyFill="1" applyBorder="1" applyAlignment="1" applyProtection="1">
      <alignment horizontal="left" vertical="center"/>
      <protection locked="0"/>
    </xf>
    <xf numFmtId="0" fontId="11" fillId="0" borderId="25" xfId="0" applyFont="1" applyFill="1" applyBorder="1" applyAlignment="1" applyProtection="1">
      <alignment horizontal="left" vertical="center"/>
      <protection hidden="1"/>
    </xf>
    <xf numFmtId="0" fontId="11" fillId="0" borderId="12" xfId="0" applyFont="1" applyFill="1" applyBorder="1" applyAlignment="1" applyProtection="1">
      <alignment horizontal="left" vertical="center"/>
      <protection hidden="1"/>
    </xf>
    <xf numFmtId="0" fontId="11" fillId="0" borderId="17" xfId="0" applyFont="1" applyFill="1" applyBorder="1" applyAlignment="1" applyProtection="1">
      <alignment horizontal="left" vertical="center"/>
      <protection hidden="1"/>
    </xf>
    <xf numFmtId="0" fontId="11" fillId="0" borderId="19" xfId="0" applyFont="1" applyFill="1" applyBorder="1" applyAlignment="1" applyProtection="1">
      <alignment horizontal="left" vertical="center"/>
      <protection hidden="1"/>
    </xf>
    <xf numFmtId="0" fontId="11" fillId="0" borderId="2" xfId="0" applyFont="1" applyFill="1" applyBorder="1" applyAlignment="1" applyProtection="1">
      <alignment horizontal="left" vertical="center"/>
      <protection hidden="1"/>
    </xf>
    <xf numFmtId="0" fontId="13" fillId="0" borderId="13" xfId="0" applyNumberFormat="1" applyFont="1" applyFill="1" applyBorder="1" applyAlignment="1" applyProtection="1">
      <alignment horizontal="left" vertical="center" wrapText="1"/>
      <protection hidden="1"/>
    </xf>
    <xf numFmtId="0" fontId="13" fillId="0" borderId="18" xfId="0" applyNumberFormat="1" applyFont="1" applyFill="1" applyBorder="1" applyAlignment="1" applyProtection="1">
      <alignment horizontal="left" vertical="center" wrapText="1"/>
      <protection hidden="1"/>
    </xf>
    <xf numFmtId="0" fontId="11" fillId="0" borderId="22" xfId="0" applyFont="1" applyFill="1" applyBorder="1" applyAlignment="1" applyProtection="1">
      <alignment horizontal="left" vertical="center"/>
      <protection hidden="1"/>
    </xf>
    <xf numFmtId="49" fontId="15" fillId="0" borderId="13" xfId="0" applyNumberFormat="1" applyFont="1" applyFill="1" applyBorder="1" applyAlignment="1" applyProtection="1">
      <alignment horizontal="left" vertical="center"/>
      <protection hidden="1"/>
    </xf>
    <xf numFmtId="49" fontId="15" fillId="0" borderId="18" xfId="0" applyNumberFormat="1" applyFont="1" applyFill="1" applyBorder="1" applyAlignment="1" applyProtection="1">
      <alignment horizontal="left" vertical="center"/>
      <protection hidden="1"/>
    </xf>
    <xf numFmtId="0" fontId="2" fillId="0" borderId="1" xfId="0" applyFont="1" applyFill="1" applyBorder="1" applyAlignment="1" applyProtection="1">
      <alignment horizontal="left" vertical="top" wrapText="1"/>
      <protection hidden="1"/>
    </xf>
    <xf numFmtId="0" fontId="2" fillId="0" borderId="2" xfId="0" applyFont="1" applyFill="1" applyBorder="1" applyAlignment="1" applyProtection="1">
      <alignment horizontal="left" vertical="top" wrapText="1"/>
      <protection hidden="1"/>
    </xf>
    <xf numFmtId="0" fontId="5" fillId="0" borderId="7" xfId="0" applyFont="1" applyFill="1" applyBorder="1" applyAlignment="1" applyProtection="1">
      <alignment horizontal="left" vertical="top"/>
    </xf>
    <xf numFmtId="0" fontId="5" fillId="0" borderId="8" xfId="0" applyFont="1" applyFill="1" applyBorder="1" applyAlignment="1" applyProtection="1">
      <alignment horizontal="left" vertical="top"/>
    </xf>
    <xf numFmtId="0" fontId="5" fillId="2" borderId="10" xfId="0" applyFont="1" applyFill="1" applyBorder="1" applyAlignment="1" applyProtection="1">
      <alignment horizontal="center" vertical="center" wrapText="1"/>
      <protection hidden="1"/>
    </xf>
    <xf numFmtId="0" fontId="5" fillId="2" borderId="11" xfId="0" applyFont="1" applyFill="1" applyBorder="1" applyAlignment="1" applyProtection="1">
      <alignment horizontal="center" vertical="center" wrapText="1"/>
      <protection hidden="1"/>
    </xf>
    <xf numFmtId="7" fontId="5" fillId="2" borderId="5" xfId="0" applyNumberFormat="1" applyFont="1" applyFill="1" applyBorder="1" applyAlignment="1" applyProtection="1">
      <alignment horizontal="right" vertical="center"/>
      <protection hidden="1"/>
    </xf>
    <xf numFmtId="7" fontId="5" fillId="2" borderId="6" xfId="0" applyNumberFormat="1" applyFont="1" applyFill="1" applyBorder="1" applyAlignment="1" applyProtection="1">
      <alignment horizontal="right" vertical="center"/>
      <protection hidden="1"/>
    </xf>
    <xf numFmtId="49" fontId="8" fillId="0" borderId="13" xfId="0" applyNumberFormat="1" applyFont="1" applyFill="1" applyBorder="1" applyAlignment="1" applyProtection="1">
      <alignment horizontal="left" vertical="top"/>
      <protection locked="0"/>
    </xf>
    <xf numFmtId="0" fontId="10" fillId="5" borderId="16" xfId="0" applyFont="1" applyFill="1" applyBorder="1" applyAlignment="1" applyProtection="1">
      <alignment horizontal="center" vertical="center"/>
      <protection hidden="1"/>
    </xf>
    <xf numFmtId="0" fontId="10" fillId="5" borderId="6" xfId="0" applyFont="1" applyFill="1" applyBorder="1" applyAlignment="1" applyProtection="1">
      <alignment horizontal="center" vertical="center"/>
      <protection hidden="1"/>
    </xf>
  </cellXfs>
  <cellStyles count="2">
    <cellStyle name="Normální" xfId="0" builtinId="0"/>
    <cellStyle name="Normální 3" xfId="1"/>
  </cellStyles>
  <dxfs count="133">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1]!A_polozka" textlink="">
      <xdr:nvSpPr>
        <xdr:cNvPr id="2" name="TextovéPole 1"/>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1]!B_soucetdil" textlink="">
      <xdr:nvSpPr>
        <xdr:cNvPr id="3" name="TextovéPole 2"/>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1]!Vložit_Díl" textlink="">
      <xdr:nvSpPr>
        <xdr:cNvPr id="4" name="TextovéPole 3"/>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91218%20Rekapitulace,%20funkce%20a%20v&#253;kon,%20VO%2098-98%20-%20Zv&#253;&#353;en&#237;%20trak&#269;n&#237;ho%20v&#253;konu%20TNS%20Balabenk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98-98 (2)"/>
      <sheetName val="Požadavky na výkon a funkci (2"/>
      <sheetName val="Rekapitulace"/>
      <sheetName val="Požadavky na výkon a funkci"/>
      <sheetName val="SO 98-98"/>
      <sheetName val="Kategorie monitoringu"/>
      <sheetName val="hide"/>
      <sheetName val="191218 Rekapitulace, funkce a v"/>
    </sheetNames>
    <definedNames>
      <definedName name="A_polozka"/>
      <definedName name="B_soucetdil"/>
      <definedName name="Vložit_Díl"/>
    </definedNames>
    <sheetDataSet>
      <sheetData sheetId="0"/>
      <sheetData sheetId="1"/>
      <sheetData sheetId="2"/>
      <sheetData sheetId="3"/>
      <sheetData sheetId="4"/>
      <sheetData sheetId="5">
        <row r="1">
          <cell r="A1" t="str">
            <v>E.1.1.1</v>
          </cell>
          <cell r="B1" t="str">
            <v>Železniční svršek</v>
          </cell>
        </row>
        <row r="2">
          <cell r="A2" t="str">
            <v>E.1.1.2</v>
          </cell>
          <cell r="B2" t="str">
            <v>Železniční spodek</v>
          </cell>
        </row>
        <row r="3">
          <cell r="A3" t="str">
            <v>E.1.2</v>
          </cell>
          <cell r="B3" t="str">
            <v>Nástupiště</v>
          </cell>
        </row>
        <row r="4">
          <cell r="A4" t="str">
            <v>E.1.3</v>
          </cell>
          <cell r="B4" t="str">
            <v>Železniční přejezdy</v>
          </cell>
        </row>
        <row r="5">
          <cell r="A5" t="str">
            <v>E.1.4</v>
          </cell>
          <cell r="B5" t="str">
            <v>Mosty, propustky, zdi</v>
          </cell>
        </row>
        <row r="6">
          <cell r="A6" t="str">
            <v>E.1.5</v>
          </cell>
          <cell r="B6" t="str">
            <v>Ostatní inženýrské objekty</v>
          </cell>
        </row>
        <row r="7">
          <cell r="A7" t="str">
            <v>E.1.6</v>
          </cell>
          <cell r="B7" t="str">
            <v>Potrubní vedení</v>
          </cell>
        </row>
        <row r="8">
          <cell r="A8" t="str">
            <v>E.1.7</v>
          </cell>
          <cell r="B8" t="str">
            <v>Železniční tunely</v>
          </cell>
        </row>
        <row r="9">
          <cell r="A9" t="str">
            <v>E.1.8</v>
          </cell>
          <cell r="B9" t="str">
            <v>Pozemní komunikace</v>
          </cell>
        </row>
        <row r="10">
          <cell r="A10" t="str">
            <v>E.1.9</v>
          </cell>
          <cell r="B10" t="str">
            <v>Kabelovody, kolektory</v>
          </cell>
        </row>
        <row r="11">
          <cell r="A11" t="str">
            <v>E.1.10</v>
          </cell>
          <cell r="B11" t="str">
            <v>Protihlukové objekty</v>
          </cell>
        </row>
        <row r="12">
          <cell r="A12" t="str">
            <v>E.2</v>
          </cell>
          <cell r="B12" t="str">
            <v>Pozemní stavební objekty</v>
          </cell>
        </row>
        <row r="13">
          <cell r="A13" t="str">
            <v>E.3.1</v>
          </cell>
          <cell r="B13" t="str">
            <v>Trakční vedení</v>
          </cell>
        </row>
        <row r="14">
          <cell r="A14" t="str">
            <v>E.3.2</v>
          </cell>
          <cell r="B14" t="str">
            <v>Napájecí stanice (měnírna, trakční transformovna) – stavební část</v>
          </cell>
        </row>
        <row r="15">
          <cell r="A15" t="str">
            <v>E.3.3</v>
          </cell>
          <cell r="B15" t="str">
            <v>Spínací stanice – stavební část</v>
          </cell>
        </row>
        <row r="16">
          <cell r="A16" t="str">
            <v>E.3.4</v>
          </cell>
          <cell r="B16" t="str">
            <v>Ohřev výměn (elektrický - EOV, plynový - POV)</v>
          </cell>
        </row>
        <row r="17">
          <cell r="A17" t="str">
            <v>E.3.5</v>
          </cell>
          <cell r="B17" t="str">
            <v>Elektrické předtápěcí zařízení (EPZ)</v>
          </cell>
        </row>
        <row r="18">
          <cell r="A18" t="str">
            <v>E.3.6</v>
          </cell>
          <cell r="B18" t="str">
            <v>Rozvodny vn, nn, osvětlení a dálkové ovládání odpojovačů</v>
          </cell>
        </row>
        <row r="19">
          <cell r="A19" t="str">
            <v>E.3.7</v>
          </cell>
          <cell r="B19" t="str">
            <v>Ukolejnění kovových konstrukcí</v>
          </cell>
        </row>
        <row r="20">
          <cell r="A20" t="str">
            <v>E.3.8</v>
          </cell>
          <cell r="B20" t="str">
            <v>Vnější uzemnění</v>
          </cell>
        </row>
        <row r="21">
          <cell r="A21" t="str">
            <v>E.3.9</v>
          </cell>
          <cell r="B21" t="str">
            <v>Ostatní kabelizace</v>
          </cell>
        </row>
        <row r="22">
          <cell r="A22" t="str">
            <v>D.1</v>
          </cell>
          <cell r="B22" t="str">
            <v>Železniční zabezpečovací zařízení</v>
          </cell>
        </row>
        <row r="23">
          <cell r="A23" t="str">
            <v>D.2</v>
          </cell>
          <cell r="B23" t="str">
            <v>Železniční sdělovací zařízení</v>
          </cell>
        </row>
        <row r="24">
          <cell r="A24" t="str">
            <v>D.3</v>
          </cell>
          <cell r="B24" t="str">
            <v>Silnoproudá technologie včetně DŘT</v>
          </cell>
        </row>
        <row r="25">
          <cell r="A25" t="str">
            <v>D.4</v>
          </cell>
          <cell r="B25" t="str">
            <v>Ostatní technologická zařízení</v>
          </cell>
        </row>
      </sheetData>
      <sheetData sheetId="6"/>
      <sheetData sheetId="7"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44"/>
  <sheetViews>
    <sheetView showGridLines="0" tabSelected="1" topLeftCell="B1" zoomScale="115" zoomScaleNormal="115" zoomScaleSheetLayoutView="85" workbookViewId="0">
      <selection activeCell="I17" sqref="I17"/>
    </sheetView>
  </sheetViews>
  <sheetFormatPr defaultColWidth="9.140625" defaultRowHeight="11.25" x14ac:dyDescent="0.2"/>
  <cols>
    <col min="1" max="1" width="3.140625" style="81" hidden="1" customWidth="1"/>
    <col min="2" max="2" width="8.5703125" style="81" customWidth="1"/>
    <col min="3" max="3" width="10.5703125" style="81" customWidth="1"/>
    <col min="4" max="4" width="10" style="81" customWidth="1"/>
    <col min="5" max="5" width="11.42578125" style="81" customWidth="1"/>
    <col min="6" max="6" width="74.140625" style="81" customWidth="1"/>
    <col min="7" max="7" width="9" style="87" customWidth="1"/>
    <col min="8" max="8" width="13" style="87" customWidth="1"/>
    <col min="9" max="9" width="10.85546875" style="87" customWidth="1"/>
    <col min="10" max="10" width="10.140625" style="87" customWidth="1"/>
    <col min="11" max="11" width="12.85546875" style="87" customWidth="1"/>
    <col min="12" max="12" width="19" style="87" customWidth="1"/>
    <col min="13" max="14" width="28.28515625" style="81" customWidth="1"/>
    <col min="15" max="15" width="9.140625" style="81" customWidth="1"/>
    <col min="16" max="16384" width="9.140625" style="81"/>
  </cols>
  <sheetData>
    <row r="1" spans="1:15" s="1" customFormat="1" ht="30.75" customHeight="1" thickTop="1" thickBot="1" x14ac:dyDescent="0.3">
      <c r="B1" s="119" t="s">
        <v>0</v>
      </c>
      <c r="C1" s="120"/>
      <c r="D1" s="120"/>
      <c r="E1" s="2"/>
      <c r="F1" s="2" t="s">
        <v>1</v>
      </c>
      <c r="G1" s="2"/>
      <c r="H1" s="3"/>
      <c r="I1" s="4"/>
      <c r="J1" s="5"/>
      <c r="K1" s="5"/>
      <c r="L1" s="6" t="str">
        <f>D3</f>
        <v>SO 98-98</v>
      </c>
      <c r="M1" s="7"/>
    </row>
    <row r="2" spans="1:15" s="1" customFormat="1" ht="57" customHeight="1" thickTop="1" thickBot="1" x14ac:dyDescent="0.3">
      <c r="B2" s="121" t="s">
        <v>2</v>
      </c>
      <c r="C2" s="122"/>
      <c r="D2" s="8"/>
      <c r="E2" s="9"/>
      <c r="F2" s="10" t="s">
        <v>3</v>
      </c>
      <c r="G2" s="11"/>
      <c r="H2" s="12"/>
      <c r="I2" s="123" t="s">
        <v>4</v>
      </c>
      <c r="J2" s="124"/>
      <c r="K2" s="125">
        <f>SUMIFS(L:L,B:B,"SOUČET")</f>
        <v>0</v>
      </c>
      <c r="L2" s="126"/>
    </row>
    <row r="3" spans="1:15" s="1" customFormat="1" ht="42.75" customHeight="1" thickTop="1" thickBot="1" x14ac:dyDescent="0.3">
      <c r="B3" s="13" t="s">
        <v>5</v>
      </c>
      <c r="C3" s="14"/>
      <c r="D3" s="127" t="s">
        <v>6</v>
      </c>
      <c r="E3" s="127"/>
      <c r="F3" s="15" t="s">
        <v>7</v>
      </c>
      <c r="G3" s="16"/>
      <c r="H3" s="17"/>
      <c r="I3" s="18"/>
      <c r="J3" s="19"/>
      <c r="K3" s="128"/>
      <c r="L3" s="129"/>
    </row>
    <row r="4" spans="1:15" s="1" customFormat="1" ht="18" customHeight="1" thickTop="1" x14ac:dyDescent="0.25">
      <c r="B4" s="110" t="s">
        <v>8</v>
      </c>
      <c r="C4" s="104"/>
      <c r="D4" s="111"/>
      <c r="E4" s="20" t="s">
        <v>9</v>
      </c>
      <c r="F4" s="21" t="str">
        <f>IF(E4='[1]Kategorie monitoringu'!A1,'[1]Kategorie monitoringu'!B1,IF(E4='[1]Kategorie monitoringu'!A2,'[1]Kategorie monitoringu'!B2,IF(E4='[1]Kategorie monitoringu'!A3,'[1]Kategorie monitoringu'!B3,IF(E4='[1]Kategorie monitoringu'!A4,'[1]Kategorie monitoringu'!B4,IF(E4='[1]Kategorie monitoringu'!A5,'[1]Kategorie monitoringu'!B5,IF(E4='[1]Kategorie monitoringu'!A6,'[1]Kategorie monitoringu'!B6,IF(E4='[1]Kategorie monitoringu'!A7,'[1]Kategorie monitoringu'!B7,IF(E4='[1]Kategorie monitoringu'!A8,'[1]Kategorie monitoringu'!B8,IF(E4='[1]Kategorie monitoringu'!A9,'[1]Kategorie monitoringu'!B9,IF(E4='[1]Kategorie monitoringu'!A10,'[1]Kategorie monitoringu'!B10,IF(E4='[1]Kategorie monitoringu'!A11,'[1]Kategorie monitoringu'!B11,IF(E4='[1]Kategorie monitoringu'!A12,'[1]Kategorie monitoringu'!B12,IF(E4='[1]Kategorie monitoringu'!A13,'[1]Kategorie monitoringu'!B13,IF(E4='[1]Kategorie monitoringu'!A14,'[1]Kategorie monitoringu'!B14,IF(E4='[1]Kategorie monitoringu'!A15,'[1]Kategorie monitoringu'!B15,IF(E4='[1]Kategorie monitoringu'!A16,'[1]Kategorie monitoringu'!B16,IF(E4='[1]Kategorie monitoringu'!A17,'[1]Kategorie monitoringu'!B17,IF(E4='[1]Kategorie monitoringu'!A18,'[1]Kategorie monitoringu'!B18,IF(E4='[1]Kategorie monitoringu'!A19,'[1]Kategorie monitoringu'!B19,IF(E4='[1]Kategorie monitoringu'!A20,'[1]Kategorie monitoringu'!B20,IF(E4='[1]Kategorie monitoringu'!A21,'[1]Kategorie monitoringu'!B21,IF(E4='[1]Kategorie monitoringu'!A22,'[1]Kategorie monitoringu'!B22,IF(E4='[1]Kategorie monitoringu'!A23,'[1]Kategorie monitoringu'!B23,IF(E4='[1]Kategorie monitoringu'!A24,'[1]Kategorie monitoringu'!B24,IF(E4='[1]Kategorie monitoringu'!A25,'[1]Kategorie monitoringu'!B25,"")))))))))))))))))))))))))</f>
        <v>Napájecí stanice (měnírna, trakční transformovna) – stavební část</v>
      </c>
      <c r="G4" s="22"/>
      <c r="H4" s="23"/>
      <c r="I4" s="112" t="s">
        <v>10</v>
      </c>
      <c r="J4" s="113"/>
      <c r="K4" s="24">
        <v>838</v>
      </c>
      <c r="L4" s="25"/>
    </row>
    <row r="5" spans="1:15" s="1" customFormat="1" ht="18" customHeight="1" x14ac:dyDescent="0.2">
      <c r="B5" s="26" t="s">
        <v>11</v>
      </c>
      <c r="C5" s="27"/>
      <c r="D5" s="27"/>
      <c r="E5" s="20" t="s">
        <v>12</v>
      </c>
      <c r="F5" s="114" t="str">
        <f>IF((E5="Stádium 2"),"  Dokumentace pro územní řízení - DUR",(IF((E5="Stádium 3"),"  Projektová dokumentace (DOS/DSP)","")))</f>
        <v xml:space="preserve">  Projektová dokumentace (DOS/DSP)</v>
      </c>
      <c r="G5" s="114"/>
      <c r="H5" s="115"/>
      <c r="I5" s="116" t="s">
        <v>13</v>
      </c>
      <c r="J5" s="111"/>
      <c r="K5" s="28">
        <v>5113520015</v>
      </c>
      <c r="L5" s="29"/>
    </row>
    <row r="6" spans="1:15" s="1" customFormat="1" ht="18" customHeight="1" x14ac:dyDescent="0.2">
      <c r="B6" s="26" t="s">
        <v>14</v>
      </c>
      <c r="C6" s="27"/>
      <c r="D6" s="27"/>
      <c r="E6" s="30" t="s">
        <v>15</v>
      </c>
      <c r="F6" s="117"/>
      <c r="G6" s="117"/>
      <c r="H6" s="118"/>
      <c r="I6" s="116" t="s">
        <v>16</v>
      </c>
      <c r="J6" s="111"/>
      <c r="K6" s="31" t="s">
        <v>17</v>
      </c>
      <c r="L6" s="29"/>
      <c r="O6" s="32"/>
    </row>
    <row r="7" spans="1:15" s="1" customFormat="1" ht="18" customHeight="1" x14ac:dyDescent="0.2">
      <c r="B7" s="98" t="s">
        <v>18</v>
      </c>
      <c r="C7" s="99"/>
      <c r="D7" s="99"/>
      <c r="E7" s="33">
        <v>44409</v>
      </c>
      <c r="F7" s="100" t="s">
        <v>19</v>
      </c>
      <c r="G7" s="101"/>
      <c r="H7" s="102"/>
      <c r="I7" s="103" t="s">
        <v>20</v>
      </c>
      <c r="J7" s="104"/>
      <c r="K7" s="34">
        <v>2019</v>
      </c>
      <c r="L7" s="35"/>
      <c r="O7" s="36"/>
    </row>
    <row r="8" spans="1:15" s="1" customFormat="1" ht="19.5" customHeight="1" thickBot="1" x14ac:dyDescent="0.3">
      <c r="B8" s="105" t="s">
        <v>21</v>
      </c>
      <c r="C8" s="106"/>
      <c r="D8" s="106"/>
      <c r="E8" s="37">
        <v>45017</v>
      </c>
      <c r="F8" s="38" t="s">
        <v>22</v>
      </c>
      <c r="G8" s="107" t="s">
        <v>23</v>
      </c>
      <c r="H8" s="108"/>
      <c r="I8" s="109" t="s">
        <v>24</v>
      </c>
      <c r="J8" s="99"/>
      <c r="K8" s="39">
        <v>43818</v>
      </c>
      <c r="L8" s="40"/>
    </row>
    <row r="9" spans="1:15" s="1" customFormat="1" ht="9.75" customHeight="1" x14ac:dyDescent="0.25">
      <c r="B9" s="90" t="str">
        <f>F2</f>
        <v>Zvýšení trakčního výkonu TNS Balabenka</v>
      </c>
      <c r="C9" s="91"/>
      <c r="D9" s="91"/>
      <c r="E9" s="91"/>
      <c r="F9" s="91"/>
      <c r="G9" s="91"/>
      <c r="H9" s="91"/>
      <c r="I9" s="91"/>
      <c r="J9" s="91"/>
      <c r="K9" s="41" t="str">
        <f>$I$5</f>
        <v>ISPROFIN:</v>
      </c>
      <c r="L9" s="42">
        <f>K5</f>
        <v>5113520015</v>
      </c>
    </row>
    <row r="10" spans="1:15" s="1" customFormat="1" ht="15" customHeight="1" x14ac:dyDescent="0.25">
      <c r="B10" s="92" t="s">
        <v>25</v>
      </c>
      <c r="C10" s="94" t="s">
        <v>26</v>
      </c>
      <c r="D10" s="94" t="s">
        <v>27</v>
      </c>
      <c r="E10" s="94" t="s">
        <v>28</v>
      </c>
      <c r="F10" s="96" t="s">
        <v>29</v>
      </c>
      <c r="G10" s="96" t="s">
        <v>30</v>
      </c>
      <c r="H10" s="96" t="s">
        <v>31</v>
      </c>
      <c r="I10" s="94" t="s">
        <v>32</v>
      </c>
      <c r="J10" s="94" t="s">
        <v>33</v>
      </c>
      <c r="K10" s="88" t="s">
        <v>34</v>
      </c>
      <c r="L10" s="89"/>
    </row>
    <row r="11" spans="1:15" s="1" customFormat="1" ht="15" customHeight="1" x14ac:dyDescent="0.25">
      <c r="B11" s="92"/>
      <c r="C11" s="94"/>
      <c r="D11" s="94"/>
      <c r="E11" s="94"/>
      <c r="F11" s="96"/>
      <c r="G11" s="96"/>
      <c r="H11" s="96"/>
      <c r="I11" s="94"/>
      <c r="J11" s="94"/>
      <c r="K11" s="88"/>
      <c r="L11" s="89"/>
    </row>
    <row r="12" spans="1:15" s="1" customFormat="1" ht="12.75" customHeight="1" thickBot="1" x14ac:dyDescent="0.3">
      <c r="B12" s="93"/>
      <c r="C12" s="95"/>
      <c r="D12" s="95"/>
      <c r="E12" s="95"/>
      <c r="F12" s="97"/>
      <c r="G12" s="97"/>
      <c r="H12" s="97"/>
      <c r="I12" s="95"/>
      <c r="J12" s="95"/>
      <c r="K12" s="43" t="s">
        <v>35</v>
      </c>
      <c r="L12" s="44" t="s">
        <v>36</v>
      </c>
    </row>
    <row r="13" spans="1:15" s="51" customFormat="1" ht="15" customHeight="1" thickBot="1" x14ac:dyDescent="0.3">
      <c r="A13" s="45" t="s">
        <v>37</v>
      </c>
      <c r="B13" s="46" t="s">
        <v>38</v>
      </c>
      <c r="C13" s="47">
        <v>1</v>
      </c>
      <c r="D13" s="48"/>
      <c r="E13" s="48"/>
      <c r="F13" s="49" t="s">
        <v>39</v>
      </c>
      <c r="G13" s="47"/>
      <c r="H13" s="47"/>
      <c r="I13" s="47"/>
      <c r="J13" s="47"/>
      <c r="K13" s="47"/>
      <c r="L13" s="50"/>
    </row>
    <row r="14" spans="1:15" s="51" customFormat="1" ht="13.5" customHeight="1" thickBot="1" x14ac:dyDescent="0.3">
      <c r="A14" s="52" t="s">
        <v>40</v>
      </c>
      <c r="B14" s="53">
        <f>1+MAX($B$13:B13)</f>
        <v>1</v>
      </c>
      <c r="C14" s="54" t="s">
        <v>41</v>
      </c>
      <c r="D14" s="55"/>
      <c r="E14" s="56" t="s">
        <v>42</v>
      </c>
      <c r="F14" s="57" t="s">
        <v>43</v>
      </c>
      <c r="G14" s="56" t="s">
        <v>44</v>
      </c>
      <c r="H14" s="58">
        <v>1</v>
      </c>
      <c r="I14" s="56"/>
      <c r="J14" s="59"/>
      <c r="K14" s="60"/>
      <c r="L14" s="61">
        <f>ROUND((ROUND(H14,3))*(ROUND(K14,2)),2)</f>
        <v>0</v>
      </c>
    </row>
    <row r="15" spans="1:15" s="51" customFormat="1" ht="12.75" customHeight="1" x14ac:dyDescent="0.25">
      <c r="A15" s="52" t="s">
        <v>45</v>
      </c>
      <c r="B15" s="62"/>
      <c r="C15" s="63"/>
      <c r="D15" s="63"/>
      <c r="E15" s="63"/>
      <c r="F15" s="64" t="s">
        <v>46</v>
      </c>
      <c r="G15" s="65"/>
      <c r="H15" s="65"/>
      <c r="I15" s="65"/>
      <c r="J15" s="65"/>
      <c r="K15" s="65"/>
      <c r="L15" s="66"/>
    </row>
    <row r="16" spans="1:15" s="51" customFormat="1" ht="12.75" customHeight="1" x14ac:dyDescent="0.25">
      <c r="A16" s="52" t="s">
        <v>47</v>
      </c>
      <c r="B16" s="62"/>
      <c r="C16" s="63"/>
      <c r="D16" s="63"/>
      <c r="E16" s="63"/>
      <c r="F16" s="67" t="s">
        <v>48</v>
      </c>
      <c r="G16" s="65"/>
      <c r="H16" s="65"/>
      <c r="I16" s="65"/>
      <c r="J16" s="65"/>
      <c r="K16" s="65"/>
      <c r="L16" s="66"/>
    </row>
    <row r="17" spans="1:12" s="51" customFormat="1" ht="72" customHeight="1" thickBot="1" x14ac:dyDescent="0.3">
      <c r="A17" s="52" t="s">
        <v>49</v>
      </c>
      <c r="B17" s="68"/>
      <c r="C17" s="69"/>
      <c r="D17" s="69"/>
      <c r="E17" s="69"/>
      <c r="F17" s="70" t="s">
        <v>50</v>
      </c>
      <c r="G17" s="71"/>
      <c r="H17" s="71"/>
      <c r="I17" s="71"/>
      <c r="J17" s="71"/>
      <c r="K17" s="71"/>
      <c r="L17" s="72"/>
    </row>
    <row r="18" spans="1:12" s="51" customFormat="1" ht="13.5" customHeight="1" thickBot="1" x14ac:dyDescent="0.3">
      <c r="A18" s="52" t="s">
        <v>40</v>
      </c>
      <c r="B18" s="73">
        <f>1+MAX($B$13:B17)</f>
        <v>2</v>
      </c>
      <c r="C18" s="54" t="s">
        <v>51</v>
      </c>
      <c r="D18" s="55"/>
      <c r="E18" s="56" t="s">
        <v>42</v>
      </c>
      <c r="F18" s="57" t="s">
        <v>52</v>
      </c>
      <c r="G18" s="56" t="s">
        <v>44</v>
      </c>
      <c r="H18" s="58">
        <v>1</v>
      </c>
      <c r="I18" s="56"/>
      <c r="J18" s="59" t="str">
        <f>IF(I18=0,"",I18*H18)</f>
        <v/>
      </c>
      <c r="K18" s="60"/>
      <c r="L18" s="61">
        <f>ROUND((ROUND(H18,3))*(ROUND(K18,2)),2)</f>
        <v>0</v>
      </c>
    </row>
    <row r="19" spans="1:12" s="51" customFormat="1" ht="12.75" customHeight="1" x14ac:dyDescent="0.25">
      <c r="A19" s="52" t="s">
        <v>45</v>
      </c>
      <c r="B19" s="62"/>
      <c r="C19" s="63"/>
      <c r="D19" s="63"/>
      <c r="E19" s="63"/>
      <c r="F19" s="64" t="s">
        <v>53</v>
      </c>
      <c r="G19" s="65"/>
      <c r="H19" s="65"/>
      <c r="I19" s="65"/>
      <c r="J19" s="65"/>
      <c r="K19" s="65"/>
      <c r="L19" s="66"/>
    </row>
    <row r="20" spans="1:12" s="51" customFormat="1" ht="12.75" customHeight="1" x14ac:dyDescent="0.25">
      <c r="A20" s="52" t="s">
        <v>47</v>
      </c>
      <c r="B20" s="62"/>
      <c r="C20" s="63"/>
      <c r="D20" s="63"/>
      <c r="E20" s="63"/>
      <c r="F20" s="67" t="s">
        <v>48</v>
      </c>
      <c r="G20" s="65"/>
      <c r="H20" s="65"/>
      <c r="I20" s="65"/>
      <c r="J20" s="65"/>
      <c r="K20" s="65"/>
      <c r="L20" s="66"/>
    </row>
    <row r="21" spans="1:12" s="51" customFormat="1" ht="81" customHeight="1" thickBot="1" x14ac:dyDescent="0.3">
      <c r="A21" s="52" t="s">
        <v>49</v>
      </c>
      <c r="B21" s="68"/>
      <c r="C21" s="69"/>
      <c r="D21" s="69"/>
      <c r="E21" s="69"/>
      <c r="F21" s="70" t="s">
        <v>54</v>
      </c>
      <c r="G21" s="71"/>
      <c r="H21" s="71"/>
      <c r="I21" s="71"/>
      <c r="J21" s="71"/>
      <c r="K21" s="71"/>
      <c r="L21" s="72"/>
    </row>
    <row r="22" spans="1:12" s="51" customFormat="1" ht="13.5" customHeight="1" thickBot="1" x14ac:dyDescent="0.3">
      <c r="A22" s="52" t="s">
        <v>40</v>
      </c>
      <c r="B22" s="73">
        <f>1+MAX($B$13:B21)</f>
        <v>3</v>
      </c>
      <c r="C22" s="54" t="s">
        <v>55</v>
      </c>
      <c r="D22" s="55"/>
      <c r="E22" s="56" t="s">
        <v>42</v>
      </c>
      <c r="F22" s="57" t="s">
        <v>56</v>
      </c>
      <c r="G22" s="56" t="s">
        <v>44</v>
      </c>
      <c r="H22" s="58">
        <v>1</v>
      </c>
      <c r="I22" s="56"/>
      <c r="J22" s="59" t="str">
        <f>IF(I22=0,"",I22*H22)</f>
        <v/>
      </c>
      <c r="K22" s="60"/>
      <c r="L22" s="61">
        <f>ROUND((ROUND(H22,3))*(ROUND(K22,2)),2)</f>
        <v>0</v>
      </c>
    </row>
    <row r="23" spans="1:12" s="51" customFormat="1" ht="12.75" customHeight="1" x14ac:dyDescent="0.25">
      <c r="A23" s="52" t="s">
        <v>45</v>
      </c>
      <c r="B23" s="62"/>
      <c r="C23" s="63"/>
      <c r="D23" s="63"/>
      <c r="E23" s="63"/>
      <c r="F23" s="64" t="s">
        <v>57</v>
      </c>
      <c r="G23" s="65"/>
      <c r="H23" s="65"/>
      <c r="I23" s="65"/>
      <c r="J23" s="65"/>
      <c r="K23" s="65"/>
      <c r="L23" s="66"/>
    </row>
    <row r="24" spans="1:12" s="51" customFormat="1" ht="12.75" customHeight="1" x14ac:dyDescent="0.25">
      <c r="A24" s="52" t="s">
        <v>47</v>
      </c>
      <c r="B24" s="62"/>
      <c r="C24" s="63"/>
      <c r="D24" s="63"/>
      <c r="E24" s="63"/>
      <c r="F24" s="67" t="s">
        <v>48</v>
      </c>
      <c r="G24" s="65"/>
      <c r="H24" s="65"/>
      <c r="I24" s="65"/>
      <c r="J24" s="65"/>
      <c r="K24" s="65"/>
      <c r="L24" s="66"/>
    </row>
    <row r="25" spans="1:12" s="51" customFormat="1" ht="42.75" customHeight="1" thickBot="1" x14ac:dyDescent="0.3">
      <c r="A25" s="52" t="s">
        <v>49</v>
      </c>
      <c r="B25" s="68"/>
      <c r="C25" s="69"/>
      <c r="D25" s="69"/>
      <c r="E25" s="69"/>
      <c r="F25" s="70" t="s">
        <v>58</v>
      </c>
      <c r="G25" s="71"/>
      <c r="H25" s="71"/>
      <c r="I25" s="71"/>
      <c r="J25" s="71"/>
      <c r="K25" s="71"/>
      <c r="L25" s="72"/>
    </row>
    <row r="26" spans="1:12" ht="13.5" thickBot="1" x14ac:dyDescent="0.25">
      <c r="A26" s="75" t="s">
        <v>59</v>
      </c>
      <c r="B26" s="76" t="s">
        <v>60</v>
      </c>
      <c r="C26" s="77" t="s">
        <v>61</v>
      </c>
      <c r="D26" s="78"/>
      <c r="E26" s="78"/>
      <c r="F26" s="79" t="s">
        <v>39</v>
      </c>
      <c r="G26" s="77"/>
      <c r="H26" s="77"/>
      <c r="I26" s="77"/>
      <c r="J26" s="77"/>
      <c r="K26" s="77"/>
      <c r="L26" s="80">
        <f>SUM(L14:L25)</f>
        <v>0</v>
      </c>
    </row>
    <row r="27" spans="1:12" ht="13.5" thickBot="1" x14ac:dyDescent="0.25">
      <c r="A27" s="45" t="s">
        <v>37</v>
      </c>
      <c r="B27" s="46" t="s">
        <v>38</v>
      </c>
      <c r="C27" s="47">
        <v>2</v>
      </c>
      <c r="D27" s="48"/>
      <c r="E27" s="48"/>
      <c r="F27" s="49" t="s">
        <v>62</v>
      </c>
      <c r="G27" s="47"/>
      <c r="H27" s="47"/>
      <c r="I27" s="47"/>
      <c r="J27" s="47"/>
      <c r="K27" s="47"/>
      <c r="L27" s="50"/>
    </row>
    <row r="28" spans="1:12" s="51" customFormat="1" ht="13.5" customHeight="1" thickBot="1" x14ac:dyDescent="0.3">
      <c r="A28" s="52" t="s">
        <v>40</v>
      </c>
      <c r="B28" s="73">
        <f>1+MAX($B$13:B27)</f>
        <v>4</v>
      </c>
      <c r="C28" s="54"/>
      <c r="D28" s="55"/>
      <c r="E28" s="56" t="s">
        <v>42</v>
      </c>
      <c r="F28" s="57" t="s">
        <v>63</v>
      </c>
      <c r="G28" s="56" t="s">
        <v>44</v>
      </c>
      <c r="H28" s="58">
        <v>1</v>
      </c>
      <c r="I28" s="56"/>
      <c r="J28" s="59" t="str">
        <f>IF(I28=0,"",I28*H28)</f>
        <v/>
      </c>
      <c r="K28" s="60"/>
      <c r="L28" s="74">
        <f>ROUND((ROUND(H28,3))*(ROUND(K28,2)),2)</f>
        <v>0</v>
      </c>
    </row>
    <row r="29" spans="1:12" s="51" customFormat="1" ht="12.75" customHeight="1" x14ac:dyDescent="0.25">
      <c r="A29" s="52" t="s">
        <v>45</v>
      </c>
      <c r="B29" s="62"/>
      <c r="C29" s="63"/>
      <c r="D29" s="63"/>
      <c r="E29" s="63"/>
      <c r="F29" s="64" t="s">
        <v>64</v>
      </c>
      <c r="G29" s="65"/>
      <c r="H29" s="65"/>
      <c r="I29" s="65"/>
      <c r="J29" s="65"/>
      <c r="K29" s="65"/>
      <c r="L29" s="66"/>
    </row>
    <row r="30" spans="1:12" s="51" customFormat="1" ht="12.75" customHeight="1" x14ac:dyDescent="0.25">
      <c r="A30" s="52" t="s">
        <v>47</v>
      </c>
      <c r="B30" s="62"/>
      <c r="C30" s="63"/>
      <c r="D30" s="63"/>
      <c r="E30" s="63"/>
      <c r="F30" s="67" t="s">
        <v>48</v>
      </c>
      <c r="G30" s="65"/>
      <c r="H30" s="65"/>
      <c r="I30" s="65"/>
      <c r="J30" s="65"/>
      <c r="K30" s="65"/>
      <c r="L30" s="66"/>
    </row>
    <row r="31" spans="1:12" s="51" customFormat="1" ht="75" customHeight="1" thickBot="1" x14ac:dyDescent="0.3">
      <c r="A31" s="52" t="s">
        <v>49</v>
      </c>
      <c r="B31" s="68"/>
      <c r="C31" s="69"/>
      <c r="D31" s="69"/>
      <c r="E31" s="69"/>
      <c r="F31" s="70" t="s">
        <v>65</v>
      </c>
      <c r="G31" s="71"/>
      <c r="H31" s="71"/>
      <c r="I31" s="71"/>
      <c r="J31" s="71"/>
      <c r="K31" s="71"/>
      <c r="L31" s="72"/>
    </row>
    <row r="32" spans="1:12" s="51" customFormat="1" ht="13.5" customHeight="1" thickBot="1" x14ac:dyDescent="0.3">
      <c r="A32" s="52" t="s">
        <v>40</v>
      </c>
      <c r="B32" s="73">
        <f>1+MAX($B$13:B31)</f>
        <v>5</v>
      </c>
      <c r="C32" s="54"/>
      <c r="D32" s="55"/>
      <c r="E32" s="56" t="s">
        <v>42</v>
      </c>
      <c r="F32" s="57" t="s">
        <v>66</v>
      </c>
      <c r="G32" s="56" t="s">
        <v>44</v>
      </c>
      <c r="H32" s="58">
        <v>1</v>
      </c>
      <c r="I32" s="56"/>
      <c r="J32" s="59" t="str">
        <f>IF(I32=0,"",I32*H32)</f>
        <v/>
      </c>
      <c r="K32" s="60"/>
      <c r="L32" s="74">
        <f>ROUND((ROUND(H32,3))*(ROUND(K32,2)),2)</f>
        <v>0</v>
      </c>
    </row>
    <row r="33" spans="1:12" s="51" customFormat="1" ht="12.75" customHeight="1" x14ac:dyDescent="0.25">
      <c r="A33" s="52" t="s">
        <v>45</v>
      </c>
      <c r="B33" s="62"/>
      <c r="C33" s="63"/>
      <c r="D33" s="63"/>
      <c r="E33" s="63"/>
      <c r="F33" s="64" t="s">
        <v>67</v>
      </c>
      <c r="G33" s="65"/>
      <c r="H33" s="65"/>
      <c r="I33" s="65"/>
      <c r="J33" s="65"/>
      <c r="K33" s="65"/>
      <c r="L33" s="66"/>
    </row>
    <row r="34" spans="1:12" s="51" customFormat="1" ht="12.75" customHeight="1" x14ac:dyDescent="0.25">
      <c r="A34" s="52" t="s">
        <v>47</v>
      </c>
      <c r="B34" s="62"/>
      <c r="C34" s="63"/>
      <c r="D34" s="63"/>
      <c r="E34" s="63"/>
      <c r="F34" s="67" t="s">
        <v>48</v>
      </c>
      <c r="G34" s="65"/>
      <c r="H34" s="65"/>
      <c r="I34" s="65"/>
      <c r="J34" s="65"/>
      <c r="K34" s="65"/>
      <c r="L34" s="66"/>
    </row>
    <row r="35" spans="1:12" s="51" customFormat="1" ht="60" customHeight="1" thickBot="1" x14ac:dyDescent="0.3">
      <c r="A35" s="52" t="s">
        <v>49</v>
      </c>
      <c r="B35" s="68"/>
      <c r="C35" s="69"/>
      <c r="D35" s="69"/>
      <c r="E35" s="69"/>
      <c r="F35" s="70" t="s">
        <v>68</v>
      </c>
      <c r="G35" s="71"/>
      <c r="H35" s="71"/>
      <c r="I35" s="71"/>
      <c r="J35" s="71"/>
      <c r="K35" s="71"/>
      <c r="L35" s="72"/>
    </row>
    <row r="36" spans="1:12" s="51" customFormat="1" ht="13.5" customHeight="1" thickBot="1" x14ac:dyDescent="0.3">
      <c r="A36" s="82" t="s">
        <v>40</v>
      </c>
      <c r="B36" s="53">
        <f>1+MAX($B$13:B35)</f>
        <v>6</v>
      </c>
      <c r="C36" s="54"/>
      <c r="D36" s="55"/>
      <c r="E36" s="56" t="s">
        <v>42</v>
      </c>
      <c r="F36" s="57" t="s">
        <v>69</v>
      </c>
      <c r="G36" s="56" t="s">
        <v>44</v>
      </c>
      <c r="H36" s="58">
        <v>1</v>
      </c>
      <c r="I36" s="56"/>
      <c r="J36" s="59" t="str">
        <f>IF(I36=0,"",I36*H36)</f>
        <v/>
      </c>
      <c r="K36" s="60"/>
      <c r="L36" s="61">
        <f>ROUND((ROUND(H36,3))*(ROUND(K36,2)),2)</f>
        <v>0</v>
      </c>
    </row>
    <row r="37" spans="1:12" s="51" customFormat="1" ht="12.75" customHeight="1" x14ac:dyDescent="0.25">
      <c r="A37" s="82" t="s">
        <v>45</v>
      </c>
      <c r="B37" s="62"/>
      <c r="C37" s="63"/>
      <c r="D37" s="63"/>
      <c r="E37" s="63"/>
      <c r="F37" s="64" t="s">
        <v>70</v>
      </c>
      <c r="G37" s="65"/>
      <c r="H37" s="65"/>
      <c r="I37" s="65"/>
      <c r="J37" s="65"/>
      <c r="K37" s="65"/>
      <c r="L37" s="66"/>
    </row>
    <row r="38" spans="1:12" s="51" customFormat="1" ht="12.75" customHeight="1" x14ac:dyDescent="0.25">
      <c r="A38" s="82" t="s">
        <v>47</v>
      </c>
      <c r="B38" s="62"/>
      <c r="C38" s="63"/>
      <c r="D38" s="63"/>
      <c r="E38" s="63"/>
      <c r="F38" s="67" t="s">
        <v>71</v>
      </c>
      <c r="G38" s="65"/>
      <c r="H38" s="65"/>
      <c r="I38" s="65"/>
      <c r="J38" s="65"/>
      <c r="K38" s="65"/>
      <c r="L38" s="66"/>
    </row>
    <row r="39" spans="1:12" s="51" customFormat="1" ht="67.5" customHeight="1" thickBot="1" x14ac:dyDescent="0.3">
      <c r="A39" s="82" t="s">
        <v>49</v>
      </c>
      <c r="B39" s="68"/>
      <c r="C39" s="69"/>
      <c r="D39" s="69"/>
      <c r="E39" s="69"/>
      <c r="F39" s="70" t="s">
        <v>72</v>
      </c>
      <c r="G39" s="71"/>
      <c r="H39" s="71"/>
      <c r="I39" s="71"/>
      <c r="J39" s="71"/>
      <c r="K39" s="71"/>
      <c r="L39" s="72"/>
    </row>
    <row r="40" spans="1:12" s="51" customFormat="1" ht="12" thickBot="1" x14ac:dyDescent="0.3">
      <c r="A40" s="82"/>
      <c r="B40" s="73">
        <f>1+MAX($B$13:B39)</f>
        <v>7</v>
      </c>
      <c r="C40" s="54"/>
      <c r="D40" s="55"/>
      <c r="E40" s="56" t="s">
        <v>42</v>
      </c>
      <c r="F40" s="83" t="s">
        <v>73</v>
      </c>
      <c r="G40" s="56" t="s">
        <v>44</v>
      </c>
      <c r="H40" s="58">
        <v>1</v>
      </c>
      <c r="I40" s="56"/>
      <c r="J40" s="59" t="str">
        <f>IF(I40=0,"",I40*H40)</f>
        <v/>
      </c>
      <c r="K40" s="60"/>
      <c r="L40" s="74">
        <f>ROUND((ROUND(H40,3))*(ROUND(K40,2)),2)</f>
        <v>0</v>
      </c>
    </row>
    <row r="41" spans="1:12" s="51" customFormat="1" x14ac:dyDescent="0.25">
      <c r="A41" s="82"/>
      <c r="B41" s="62"/>
      <c r="C41" s="63"/>
      <c r="D41" s="63"/>
      <c r="E41" s="63"/>
      <c r="F41" s="84" t="s">
        <v>74</v>
      </c>
      <c r="G41" s="65"/>
      <c r="H41" s="65"/>
      <c r="I41" s="65"/>
      <c r="J41" s="65"/>
      <c r="K41" s="65"/>
      <c r="L41" s="66"/>
    </row>
    <row r="42" spans="1:12" s="51" customFormat="1" x14ac:dyDescent="0.25">
      <c r="A42" s="82"/>
      <c r="B42" s="62"/>
      <c r="C42" s="63"/>
      <c r="D42" s="63"/>
      <c r="E42" s="63"/>
      <c r="F42" s="85" t="s">
        <v>48</v>
      </c>
      <c r="G42" s="65"/>
      <c r="H42" s="65"/>
      <c r="I42" s="65"/>
      <c r="J42" s="65"/>
      <c r="K42" s="65"/>
      <c r="L42" s="66"/>
    </row>
    <row r="43" spans="1:12" s="51" customFormat="1" ht="12" thickBot="1" x14ac:dyDescent="0.3">
      <c r="A43" s="82"/>
      <c r="B43" s="68"/>
      <c r="C43" s="69"/>
      <c r="D43" s="69"/>
      <c r="E43" s="69"/>
      <c r="F43" s="86" t="s">
        <v>75</v>
      </c>
      <c r="G43" s="71"/>
      <c r="H43" s="71"/>
      <c r="I43" s="71"/>
      <c r="J43" s="71"/>
      <c r="K43" s="71"/>
      <c r="L43" s="72"/>
    </row>
    <row r="44" spans="1:12" ht="13.5" thickBot="1" x14ac:dyDescent="0.25">
      <c r="A44" s="75" t="s">
        <v>59</v>
      </c>
      <c r="B44" s="76" t="s">
        <v>60</v>
      </c>
      <c r="C44" s="77" t="s">
        <v>61</v>
      </c>
      <c r="D44" s="78"/>
      <c r="E44" s="78"/>
      <c r="F44" s="79" t="s">
        <v>62</v>
      </c>
      <c r="G44" s="77"/>
      <c r="H44" s="77"/>
      <c r="I44" s="77"/>
      <c r="J44" s="77"/>
      <c r="K44" s="77"/>
      <c r="L44" s="80">
        <f>SUM(L28:L43)</f>
        <v>0</v>
      </c>
    </row>
  </sheetData>
  <sheetProtection password="A3B1" sheet="1" objects="1" scenarios="1" formatCells="0" formatColumns="0" formatRows="0" insertColumns="0" insertRows="0" deleteColumns="0" deleteRows="0" sort="0" autoFilter="0"/>
  <autoFilter ref="A12:L12"/>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132" priority="132">
      <formula>$E$5="Ostatní"</formula>
    </cfRule>
    <cfRule type="expression" dxfId="131" priority="133">
      <formula>$E$6="Ostatní"</formula>
    </cfRule>
  </conditionalFormatting>
  <conditionalFormatting sqref="F2">
    <cfRule type="expression" dxfId="130" priority="131">
      <formula>IF($F$2="Název stavby","Vybarvit",IF($F$2="","Vybarvit",""))="Vybarvit"</formula>
    </cfRule>
  </conditionalFormatting>
  <conditionalFormatting sqref="D3">
    <cfRule type="expression" dxfId="129" priority="130">
      <formula>IF($D$3="SO XX-XX-XX","Vybarvit",IF($D$3="","Vybarvit",""))="Vybarvit"</formula>
    </cfRule>
  </conditionalFormatting>
  <conditionalFormatting sqref="F3">
    <cfRule type="expression" dxfId="128" priority="129">
      <formula>IF($F$3="Název SO/PS","Vybarvit",IF($F$3="","Vybarvit",""))="Vybarvit"</formula>
    </cfRule>
  </conditionalFormatting>
  <conditionalFormatting sqref="F8">
    <cfRule type="expression" dxfId="127" priority="128">
      <formula>IF($F$8="Obchodní název firmy/společnosti, v případě fyzické osoby podnikající  IČO","Vybarvit",IF($F$8="","Vybarvit",""))="Vybarvit"</formula>
    </cfRule>
  </conditionalFormatting>
  <conditionalFormatting sqref="G8:H8">
    <cfRule type="expression" dxfId="126" priority="127">
      <formula>IF($G$8="Titul Jméno Příjmení","Vybarvit",IF($G$8="","Vybarvit",""))="Vybarvit"</formula>
    </cfRule>
  </conditionalFormatting>
  <conditionalFormatting sqref="K8">
    <cfRule type="expression" dxfId="125" priority="126">
      <formula>$K$8=""</formula>
    </cfRule>
  </conditionalFormatting>
  <conditionalFormatting sqref="K7">
    <cfRule type="expression" dxfId="124" priority="125">
      <formula>$K$7=""</formula>
    </cfRule>
  </conditionalFormatting>
  <conditionalFormatting sqref="K4">
    <cfRule type="expression" dxfId="123" priority="124">
      <formula>$K$4=""</formula>
    </cfRule>
  </conditionalFormatting>
  <conditionalFormatting sqref="L4">
    <cfRule type="expression" dxfId="122" priority="123">
      <formula>$L$4=""</formula>
    </cfRule>
  </conditionalFormatting>
  <conditionalFormatting sqref="E8">
    <cfRule type="expression" dxfId="121" priority="122">
      <formula>$E$8=""</formula>
    </cfRule>
  </conditionalFormatting>
  <conditionalFormatting sqref="E7">
    <cfRule type="expression" dxfId="120" priority="121">
      <formula>$E$7=""</formula>
    </cfRule>
  </conditionalFormatting>
  <conditionalFormatting sqref="E6">
    <cfRule type="expression" dxfId="119" priority="120">
      <formula>$E$6=""</formula>
    </cfRule>
  </conditionalFormatting>
  <conditionalFormatting sqref="E5">
    <cfRule type="expression" dxfId="118" priority="119">
      <formula>$E$5=""</formula>
    </cfRule>
  </conditionalFormatting>
  <conditionalFormatting sqref="E4">
    <cfRule type="expression" dxfId="117" priority="118">
      <formula>$E$4=""</formula>
    </cfRule>
  </conditionalFormatting>
  <conditionalFormatting sqref="C13">
    <cfRule type="expression" dxfId="116" priority="117">
      <formula>C13=""</formula>
    </cfRule>
  </conditionalFormatting>
  <conditionalFormatting sqref="F13">
    <cfRule type="expression" dxfId="115" priority="116">
      <formula>F13="Název dílu"</formula>
    </cfRule>
  </conditionalFormatting>
  <conditionalFormatting sqref="E14">
    <cfRule type="expression" dxfId="114" priority="114">
      <formula>E14=""</formula>
    </cfRule>
  </conditionalFormatting>
  <conditionalFormatting sqref="F15">
    <cfRule type="expression" dxfId="113" priority="112">
      <formula>F15=""</formula>
    </cfRule>
  </conditionalFormatting>
  <conditionalFormatting sqref="C22">
    <cfRule type="expression" dxfId="112" priority="91">
      <formula>C22=""</formula>
    </cfRule>
  </conditionalFormatting>
  <conditionalFormatting sqref="F16">
    <cfRule type="expression" dxfId="111" priority="111">
      <formula>F16=""</formula>
    </cfRule>
  </conditionalFormatting>
  <conditionalFormatting sqref="F17">
    <cfRule type="expression" dxfId="110" priority="110">
      <formula>F17=""</formula>
    </cfRule>
  </conditionalFormatting>
  <conditionalFormatting sqref="G14">
    <cfRule type="expression" dxfId="109" priority="109">
      <formula>G14=""</formula>
    </cfRule>
  </conditionalFormatting>
  <conditionalFormatting sqref="H14">
    <cfRule type="expression" dxfId="108" priority="108">
      <formula>H14=""</formula>
    </cfRule>
  </conditionalFormatting>
  <conditionalFormatting sqref="I14">
    <cfRule type="expression" dxfId="107" priority="107">
      <formula>I14=""</formula>
    </cfRule>
  </conditionalFormatting>
  <conditionalFormatting sqref="J14">
    <cfRule type="expression" dxfId="106" priority="106">
      <formula>J14=""</formula>
    </cfRule>
  </conditionalFormatting>
  <conditionalFormatting sqref="K14">
    <cfRule type="expression" dxfId="105" priority="105">
      <formula>K14=""</formula>
    </cfRule>
  </conditionalFormatting>
  <conditionalFormatting sqref="D14">
    <cfRule type="expression" dxfId="104" priority="104">
      <formula>D14=""</formula>
    </cfRule>
  </conditionalFormatting>
  <conditionalFormatting sqref="C18">
    <cfRule type="expression" dxfId="103" priority="103">
      <formula>C18=""</formula>
    </cfRule>
  </conditionalFormatting>
  <conditionalFormatting sqref="K22">
    <cfRule type="expression" dxfId="102" priority="81">
      <formula>K22=""</formula>
    </cfRule>
  </conditionalFormatting>
  <conditionalFormatting sqref="F18">
    <cfRule type="expression" dxfId="101" priority="101">
      <formula>F18=""</formula>
    </cfRule>
  </conditionalFormatting>
  <conditionalFormatting sqref="G22">
    <cfRule type="expression" dxfId="100" priority="85">
      <formula>G22=""</formula>
    </cfRule>
  </conditionalFormatting>
  <conditionalFormatting sqref="F14">
    <cfRule type="expression" dxfId="98" priority="113">
      <formula>F14=""</formula>
    </cfRule>
  </conditionalFormatting>
  <conditionalFormatting sqref="H22">
    <cfRule type="expression" dxfId="97" priority="84">
      <formula>H22=""</formula>
    </cfRule>
  </conditionalFormatting>
  <conditionalFormatting sqref="I22">
    <cfRule type="expression" dxfId="96" priority="83">
      <formula>I22=""</formula>
    </cfRule>
  </conditionalFormatting>
  <conditionalFormatting sqref="J22">
    <cfRule type="expression" dxfId="95" priority="82">
      <formula>J22=""</formula>
    </cfRule>
  </conditionalFormatting>
  <conditionalFormatting sqref="D22">
    <cfRule type="expression" dxfId="93" priority="80">
      <formula>D22=""</formula>
    </cfRule>
  </conditionalFormatting>
  <conditionalFormatting sqref="C14">
    <cfRule type="expression" dxfId="89" priority="115">
      <formula>C14=""</formula>
    </cfRule>
  </conditionalFormatting>
  <conditionalFormatting sqref="F24">
    <cfRule type="expression" dxfId="88" priority="87">
      <formula>F24=""</formula>
    </cfRule>
  </conditionalFormatting>
  <conditionalFormatting sqref="F25">
    <cfRule type="expression" dxfId="87" priority="86">
      <formula>F25=""</formula>
    </cfRule>
  </conditionalFormatting>
  <conditionalFormatting sqref="C26">
    <cfRule type="expression" dxfId="82" priority="67">
      <formula>C26=""</formula>
    </cfRule>
  </conditionalFormatting>
  <conditionalFormatting sqref="E18">
    <cfRule type="expression" dxfId="80" priority="102">
      <formula>E18=""</formula>
    </cfRule>
  </conditionalFormatting>
  <conditionalFormatting sqref="F19">
    <cfRule type="expression" dxfId="78" priority="100">
      <formula>F19=""</formula>
    </cfRule>
  </conditionalFormatting>
  <conditionalFormatting sqref="F20">
    <cfRule type="expression" dxfId="77" priority="99">
      <formula>F20=""</formula>
    </cfRule>
  </conditionalFormatting>
  <conditionalFormatting sqref="F21">
    <cfRule type="expression" dxfId="76" priority="98">
      <formula>F21=""</formula>
    </cfRule>
  </conditionalFormatting>
  <conditionalFormatting sqref="G18">
    <cfRule type="expression" dxfId="75" priority="97">
      <formula>G18=""</formula>
    </cfRule>
  </conditionalFormatting>
  <conditionalFormatting sqref="H18">
    <cfRule type="expression" dxfId="74" priority="96">
      <formula>H18=""</formula>
    </cfRule>
  </conditionalFormatting>
  <conditionalFormatting sqref="I18">
    <cfRule type="expression" dxfId="73" priority="95">
      <formula>I18=""</formula>
    </cfRule>
  </conditionalFormatting>
  <conditionalFormatting sqref="J18">
    <cfRule type="expression" dxfId="72" priority="94">
      <formula>J18=""</formula>
    </cfRule>
  </conditionalFormatting>
  <conditionalFormatting sqref="K18">
    <cfRule type="expression" dxfId="71" priority="93">
      <formula>K18=""</formula>
    </cfRule>
  </conditionalFormatting>
  <conditionalFormatting sqref="D18">
    <cfRule type="expression" dxfId="70" priority="92">
      <formula>D18=""</formula>
    </cfRule>
  </conditionalFormatting>
  <conditionalFormatting sqref="E22">
    <cfRule type="expression" dxfId="69" priority="90">
      <formula>E22=""</formula>
    </cfRule>
  </conditionalFormatting>
  <conditionalFormatting sqref="F22">
    <cfRule type="expression" dxfId="68" priority="89">
      <formula>F22=""</formula>
    </cfRule>
  </conditionalFormatting>
  <conditionalFormatting sqref="F23">
    <cfRule type="expression" dxfId="67" priority="88">
      <formula>F23=""</formula>
    </cfRule>
  </conditionalFormatting>
  <conditionalFormatting sqref="C27">
    <cfRule type="expression" dxfId="65" priority="65">
      <formula>C27=""</formula>
    </cfRule>
  </conditionalFormatting>
  <conditionalFormatting sqref="F26">
    <cfRule type="expression" dxfId="64" priority="66">
      <formula>F26="Název dílu"</formula>
    </cfRule>
  </conditionalFormatting>
  <conditionalFormatting sqref="F27">
    <cfRule type="expression" dxfId="63" priority="64">
      <formula>F27="Název dílu"</formula>
    </cfRule>
  </conditionalFormatting>
  <conditionalFormatting sqref="F29 F33">
    <cfRule type="expression" dxfId="62" priority="62">
      <formula>F29=""</formula>
    </cfRule>
  </conditionalFormatting>
  <conditionalFormatting sqref="C32">
    <cfRule type="expression" dxfId="61" priority="51">
      <formula>C32=""</formula>
    </cfRule>
  </conditionalFormatting>
  <conditionalFormatting sqref="F31 F35">
    <cfRule type="expression" dxfId="60" priority="60">
      <formula>F31=""</formula>
    </cfRule>
  </conditionalFormatting>
  <conditionalFormatting sqref="H28 H32">
    <cfRule type="expression" dxfId="59" priority="58">
      <formula>H28=""</formula>
    </cfRule>
  </conditionalFormatting>
  <conditionalFormatting sqref="I28 I32">
    <cfRule type="expression" dxfId="58" priority="57">
      <formula>I28=""</formula>
    </cfRule>
  </conditionalFormatting>
  <conditionalFormatting sqref="E28 E32">
    <cfRule type="expression" dxfId="57" priority="53">
      <formula>E28=""</formula>
    </cfRule>
  </conditionalFormatting>
  <conditionalFormatting sqref="C28">
    <cfRule type="expression" dxfId="56" priority="52">
      <formula>C28=""</formula>
    </cfRule>
  </conditionalFormatting>
  <conditionalFormatting sqref="G28 G32">
    <cfRule type="expression" dxfId="55" priority="59">
      <formula>G28=""</formula>
    </cfRule>
  </conditionalFormatting>
  <conditionalFormatting sqref="J28 J32">
    <cfRule type="expression" dxfId="54" priority="56">
      <formula>J28=""</formula>
    </cfRule>
  </conditionalFormatting>
  <conditionalFormatting sqref="K28 K32">
    <cfRule type="expression" dxfId="53" priority="55">
      <formula>K28=""</formula>
    </cfRule>
  </conditionalFormatting>
  <conditionalFormatting sqref="D28 D32">
    <cfRule type="expression" dxfId="52" priority="54">
      <formula>D28=""</formula>
    </cfRule>
  </conditionalFormatting>
  <conditionalFormatting sqref="C36">
    <cfRule type="expression" dxfId="51" priority="50">
      <formula>C36=""</formula>
    </cfRule>
  </conditionalFormatting>
  <conditionalFormatting sqref="F30 F34">
    <cfRule type="expression" dxfId="50" priority="61">
      <formula>F30=""</formula>
    </cfRule>
  </conditionalFormatting>
  <conditionalFormatting sqref="F28 F32">
    <cfRule type="expression" dxfId="49" priority="63">
      <formula>F28=""</formula>
    </cfRule>
  </conditionalFormatting>
  <conditionalFormatting sqref="E36">
    <cfRule type="expression" dxfId="48" priority="49">
      <formula>E36=""</formula>
    </cfRule>
  </conditionalFormatting>
  <conditionalFormatting sqref="F36">
    <cfRule type="expression" dxfId="47" priority="48">
      <formula>F36=""</formula>
    </cfRule>
  </conditionalFormatting>
  <conditionalFormatting sqref="F37">
    <cfRule type="expression" dxfId="46" priority="47">
      <formula>F37=""</formula>
    </cfRule>
  </conditionalFormatting>
  <conditionalFormatting sqref="F38">
    <cfRule type="expression" dxfId="45" priority="46">
      <formula>F38=""</formula>
    </cfRule>
  </conditionalFormatting>
  <conditionalFormatting sqref="F39">
    <cfRule type="expression" dxfId="44" priority="45">
      <formula>F39=""</formula>
    </cfRule>
  </conditionalFormatting>
  <conditionalFormatting sqref="G36">
    <cfRule type="expression" dxfId="43" priority="44">
      <formula>G36=""</formula>
    </cfRule>
  </conditionalFormatting>
  <conditionalFormatting sqref="H36">
    <cfRule type="expression" dxfId="42" priority="43">
      <formula>H36=""</formula>
    </cfRule>
  </conditionalFormatting>
  <conditionalFormatting sqref="I36">
    <cfRule type="expression" dxfId="41" priority="42">
      <formula>I36=""</formula>
    </cfRule>
  </conditionalFormatting>
  <conditionalFormatting sqref="J36">
    <cfRule type="expression" dxfId="40" priority="41">
      <formula>J36=""</formula>
    </cfRule>
  </conditionalFormatting>
  <conditionalFormatting sqref="K36">
    <cfRule type="expression" dxfId="39" priority="40">
      <formula>K36=""</formula>
    </cfRule>
  </conditionalFormatting>
  <conditionalFormatting sqref="D36">
    <cfRule type="expression" dxfId="38" priority="39">
      <formula>D36=""</formula>
    </cfRule>
  </conditionalFormatting>
  <conditionalFormatting sqref="C44">
    <cfRule type="expression" dxfId="37" priority="38">
      <formula>C44=""</formula>
    </cfRule>
  </conditionalFormatting>
  <conditionalFormatting sqref="F44">
    <cfRule type="expression" dxfId="36" priority="37">
      <formula>F44="Název dílu"</formula>
    </cfRule>
  </conditionalFormatting>
  <conditionalFormatting sqref="G40">
    <cfRule type="expression" dxfId="12" priority="10">
      <formula>G40=""</formula>
    </cfRule>
  </conditionalFormatting>
  <conditionalFormatting sqref="H40">
    <cfRule type="expression" dxfId="11" priority="9">
      <formula>H40=""</formula>
    </cfRule>
  </conditionalFormatting>
  <conditionalFormatting sqref="C40">
    <cfRule type="expression" dxfId="9" priority="12">
      <formula>C40=""</formula>
    </cfRule>
  </conditionalFormatting>
  <conditionalFormatting sqref="E40">
    <cfRule type="expression" dxfId="8" priority="11">
      <formula>E40=""</formula>
    </cfRule>
  </conditionalFormatting>
  <conditionalFormatting sqref="I40">
    <cfRule type="expression" dxfId="7" priority="8">
      <formula>I40=""</formula>
    </cfRule>
  </conditionalFormatting>
  <conditionalFormatting sqref="J40">
    <cfRule type="expression" dxfId="6" priority="7">
      <formula>J40=""</formula>
    </cfRule>
  </conditionalFormatting>
  <conditionalFormatting sqref="K40">
    <cfRule type="expression" dxfId="5" priority="6">
      <formula>K40=""</formula>
    </cfRule>
  </conditionalFormatting>
  <conditionalFormatting sqref="D40">
    <cfRule type="expression" dxfId="4" priority="5">
      <formula>D40=""</formula>
    </cfRule>
  </conditionalFormatting>
  <conditionalFormatting sqref="F41">
    <cfRule type="expression" dxfId="3" priority="3">
      <formula>F41=""</formula>
    </cfRule>
  </conditionalFormatting>
  <conditionalFormatting sqref="F43">
    <cfRule type="expression" dxfId="2" priority="1">
      <formula>F43=""</formula>
    </cfRule>
  </conditionalFormatting>
  <conditionalFormatting sqref="F42">
    <cfRule type="expression" dxfId="1" priority="2">
      <formula>F42=""</formula>
    </cfRule>
  </conditionalFormatting>
  <conditionalFormatting sqref="F40">
    <cfRule type="expression" dxfId="0" priority="4">
      <formula>F40=""</formula>
    </cfRule>
  </conditionalFormatting>
  <dataValidations count="14">
    <dataValidation allowBlank="1" showInputMessage="1" showErrorMessage="1" promptTitle="Název položky" prompt="Přesný název položky dle cenové soustavy, nebo vlastní název v případě položky mimo cenovou soustavu." sqref="F36"/>
    <dataValidation allowBlank="1" showInputMessage="1" showErrorMessage="1" promptTitle="Popis položky" prompt="doplnňující název položky pro upřesnění popisu a charakteristiky dané položky. V případě, že název položky odpovídá popisu položky, pole zůstane bez vyplnění." sqref="F37"/>
    <dataValidation allowBlank="1" showInputMessage="1" showErrorMessage="1" promptTitle="Výkaz výměr:" prompt="způsob stanovení množství položky, nebo odkaz na příslušnou přílohu dokumentace." sqref="F38"/>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39:F43"/>
    <dataValidation type="list" allowBlank="1" showInputMessage="1" showErrorMessage="1" sqref="D36">
      <formula1>"1,2,3,4,5,6,7,8,9,10"</formula1>
    </dataValidation>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formula1>"SŽDC s.o., Ostatní"</formula1>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&amp;L&amp;"Arial,Obyčejné"&amp;10SO 98-98&amp;R&amp;"Arial,Obyčejné"&amp;10&amp;P/&amp;N</oddFooter>
  </headerFooter>
  <rowBreaks count="1" manualBreakCount="1">
    <brk id="26" max="16383"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'C:\Users\zunt\Documents\Dokumenty SSZ\Tratě\Koridory\Uzel Praha\Zvýšení trakčního výkonu Balabenka\ZD\[191218 Rekapitulace, funkce a výkon, VO 98-98 - Zvýšení trakčního výkonu TNS Balabenka.xlsm]Kategorie monitoringu'!#REF!</xm:f>
          </x14:formula1>
          <xm:sqref>E4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SO 98-98</vt:lpstr>
      <vt:lpstr>'SO 98-98'!Názvy_tisku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Zunt Zbyněk, Ing.</dc:creator>
  <cp:lastModifiedBy>Zunt Zbyněk, Ing.</cp:lastModifiedBy>
  <dcterms:created xsi:type="dcterms:W3CDTF">2019-12-18T08:41:20Z</dcterms:created>
  <dcterms:modified xsi:type="dcterms:W3CDTF">2019-12-18T13:12:04Z</dcterms:modified>
</cp:coreProperties>
</file>